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2117" documentId="13_ncr:1_{F6CB121F-512D-4AA6-A0C1-0FB36C537598}" xr6:coauthVersionLast="47" xr6:coauthVersionMax="47" xr10:uidLastSave="{B84F1DAC-E04D-4B0E-B447-4BB5310FBFA7}"/>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6" l="1"/>
  <c r="G4" i="6"/>
  <c r="I4" i="6"/>
  <c r="J4" i="6"/>
  <c r="L4" i="6"/>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G2" i="6"/>
  <c r="G3"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<sst xmlns="http://schemas.openxmlformats.org/spreadsheetml/2006/main" count="178595" uniqueCount="39081">
  <si>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</si>
  <si>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</si>
  <si>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</si>
  <si>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</si>
  <si>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</si>
  <si>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</si>
  <si>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</si>
  <si>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</si>
  <si>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</si>
  <si>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</si>
  <si>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</si>
  <si>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</si>
  <si>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</si>
  <si>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</si>
  <si>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</si>
  <si>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</si>
  <si>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</si>
  <si>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</si>
  <si>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</si>
  <si>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</si>
  <si>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</si>
  <si>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</si>
  <si>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</si>
  <si>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</si>
  <si>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</si>
  <si>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</si>
  <si>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</si>
  <si>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</si>
  <si>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</si>
  <si>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</si>
  <si>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</si>
  <si>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</si>
  <si>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</si>
  <si>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</si>
  <si>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</si>
  <si>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</si>
  <si>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</si>
  <si>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</si>
  <si>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</si>
  <si>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</si>
  <si>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</si>
  <si>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</si>
  <si>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</si>
  <si>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</si>
  <si>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</si>
  <si>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</si>
  <si>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</si>
  <si>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</si>
  <si>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</si>
  <si>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</si>
  <si>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</si>
  <si>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</si>
  <si>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</si>
  <si>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</si>
  <si>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</si>
  <si>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</si>
  <si>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</si>
  <si>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</si>
  <si>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</si>
  <si>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</si>
  <si>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</si>
  <si>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</si>
  <si>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</si>
  <si>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</si>
  <si>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</si>
  <si>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</si>
  <si>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</si>
  <si>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</si>
  <si>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</si>
  <si>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</si>
  <si>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</si>
  <si>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</si>
  <si>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</si>
  <si>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</si>
  <si>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</si>
  <si>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</si>
  <si>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</si>
  <si>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</si>
  <si>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</si>
  <si>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</si>
  <si>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</si>
  <si>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</si>
  <si>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</si>
  <si>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</si>
  <si>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</si>
  <si>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</si>
  <si>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</si>
  <si>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</si>
  <si>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</si>
  <si>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</si>
  <si>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</si>
  <si>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</si>
  <si>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</si>
  <si>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</si>
  <si>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</si>
  <si>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</si>
  <si>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</si>
  <si>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</si>
  <si>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</si>
  <si>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</si>
  <si>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</si>
  <si>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</si>
  <si>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</si>
  <si>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</si>
  <si>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</si>
  <si>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</si>
  <si>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</si>
  <si>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</si>
  <si>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</si>
  <si>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</si>
  <si>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</si>
  <si>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</si>
  <si>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</si>
  <si>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</si>
  <si>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</si>
  <si>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</si>
  <si>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</si>
  <si>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</si>
  <si>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</si>
  <si>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</si>
  <si>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</si>
  <si>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</si>
  <si>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</si>
  <si>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</si>
  <si>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</si>
  <si>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</si>
  <si>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</si>
  <si>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</si>
  <si>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</si>
  <si>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</si>
  <si>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</si>
  <si>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</si>
  <si>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</si>
  <si>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</si>
  <si>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</si>
  <si>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</si>
  <si>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</si>
  <si>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</si>
  <si>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</si>
  <si>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</si>
  <si>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</si>
  <si>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</si>
  <si>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</si>
  <si>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</si>
  <si>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</si>
  <si>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</si>
  <si>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</si>
  <si>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</si>
  <si>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</si>
  <si>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</si>
  <si>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</si>
  <si>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</si>
  <si>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</si>
  <si>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</si>
  <si>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</si>
  <si>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</si>
  <si>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</si>
  <si>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</si>
  <si>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</si>
  <si>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</si>
  <si>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</si>
  <si>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</si>
  <si>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</si>
  <si>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</si>
  <si>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</si>
  <si>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</si>
  <si>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</si>
  <si>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</si>
  <si>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</si>
  <si>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</si>
  <si>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</si>
  <si>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</si>
  <si>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</si>
  <si>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</si>
  <si>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</si>
  <si>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</si>
  <si>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</si>
  <si>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</si>
  <si>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</si>
  <si>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</si>
  <si>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</si>
  <si>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</si>
  <si>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</si>
  <si>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</si>
  <si>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</si>
  <si>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</si>
  <si>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</si>
  <si>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</si>
  <si>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</si>
  <si>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</si>
  <si>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</si>
  <si>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</si>
  <si>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</si>
  <si>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</si>
  <si>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</si>
  <si>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</si>
  <si>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</si>
  <si>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</si>
  <si>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</si>
  <si>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</si>
  <si>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</si>
  <si>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</si>
  <si>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</si>
  <si>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</si>
  <si>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</si>
  <si>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</si>
  <si>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</si>
  <si>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</si>
  <si>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</si>
  <si>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</si>
  <si>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</si>
  <si>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</si>
  <si>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</si>
  <si>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</si>
  <si>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</si>
  <si>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</si>
  <si>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</si>
  <si>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</si>
  <si>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</si>
  <si>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</si>
  <si>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</si>
  <si>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</si>
  <si>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</si>
  <si>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</si>
  <si>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</si>
  <si>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</si>
  <si>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</si>
  <si>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</si>
  <si>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</si>
  <si>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</si>
  <si>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</si>
  <si>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</si>
  <si>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</si>
  <si>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</si>
  <si>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</si>
  <si>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</si>
  <si>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</si>
  <si>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</si>
  <si>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</si>
  <si>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</si>
  <si>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</si>
  <si>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</si>
  <si>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</si>
  <si>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</si>
  <si>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</si>
  <si>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</si>
  <si>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</si>
  <si>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</si>
  <si>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</si>
  <si>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</si>
  <si>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</si>
  <si>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</si>
  <si>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</si>
  <si>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</si>
  <si>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</si>
  <si>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</si>
  <si>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</si>
  <si>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</si>
  <si>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</si>
  <si>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</si>
  <si>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</si>
  <si>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</si>
  <si>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</si>
  <si>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</si>
  <si>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</si>
  <si>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</si>
  <si>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</si>
  <si>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</si>
  <si>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</si>
  <si>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</si>
  <si>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</si>
  <si>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</si>
  <si>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</si>
  <si>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</si>
  <si>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</si>
  <si>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</si>
  <si>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</si>
  <si>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</si>
  <si>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</si>
  <si>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</si>
  <si>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</si>
  <si>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</si>
  <si>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</si>
  <si>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</si>
  <si>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</si>
  <si>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</si>
  <si>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</si>
  <si>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</si>
  <si>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</si>
  <si>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</si>
  <si>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</si>
  <si>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</si>
  <si>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</si>
  <si>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</si>
  <si>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</si>
  <si>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</si>
  <si>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</si>
  <si>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</si>
  <si>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</si>
  <si>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</si>
  <si>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</si>
  <si>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</si>
  <si>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</si>
  <si>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</si>
  <si>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</si>
  <si>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</si>
  <si>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</si>
  <si>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</si>
  <si>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</si>
  <si>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</si>
  <si>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</si>
  <si>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</si>
  <si>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</si>
  <si>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</si>
  <si>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</si>
  <si>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</si>
  <si>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</si>
  <si>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</si>
  <si>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</si>
  <si>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</si>
  <si>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</si>
  <si>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</si>
  <si>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</si>
  <si>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</si>
  <si>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</si>
  <si>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</si>
  <si>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</si>
  <si>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</si>
  <si>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</si>
  <si>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</si>
  <si>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</si>
  <si>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</si>
  <si>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</si>
  <si>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</si>
  <si>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</si>
  <si>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</si>
  <si>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</si>
  <si>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</si>
  <si>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</si>
  <si>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</si>
  <si>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</si>
  <si>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</si>
  <si>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</si>
  <si>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</si>
  <si>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</si>
  <si>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</si>
  <si>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</si>
  <si>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</si>
  <si>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</si>
  <si>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</si>
  <si>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</si>
  <si>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</si>
  <si>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</si>
  <si>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</si>
  <si>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</si>
  <si>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</si>
  <si>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</si>
  <si>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</si>
  <si>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</si>
  <si>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</si>
  <si>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</si>
  <si>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</si>
  <si>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</si>
  <si>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</si>
  <si>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</si>
  <si>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</si>
  <si>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</si>
  <si>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</si>
  <si>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</si>
  <si>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</si>
  <si>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</si>
  <si>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</si>
  <si>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</si>
  <si>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</si>
  <si>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</si>
  <si>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</si>
  <si>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</si>
  <si>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</si>
  <si>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</si>
  <si>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</si>
  <si>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</si>
  <si>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</si>
  <si>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</si>
  <si>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</si>
  <si>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</si>
  <si>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</si>
  <si>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</si>
  <si>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</si>
  <si>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</si>
  <si>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</si>
  <si>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</si>
  <si>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</si>
  <si>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</si>
  <si>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</si>
  <si>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</si>
  <si>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</si>
  <si>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</si>
  <si>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</si>
  <si>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</si>
  <si>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</si>
  <si>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</si>
  <si>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</si>
  <si>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</si>
  <si>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</si>
  <si>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</si>
  <si>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</si>
  <si>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</si>
  <si>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</si>
  <si>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</si>
  <si>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</si>
  <si>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</si>
  <si>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</si>
  <si>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</si>
  <si>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</si>
  <si>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</si>
  <si>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</si>
  <si>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</si>
  <si>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</si>
  <si>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</si>
  <si>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</si>
  <si>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</si>
  <si>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</si>
  <si>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</si>
  <si>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</si>
  <si>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</si>
  <si>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</si>
  <si>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</si>
  <si>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</si>
  <si>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</si>
  <si>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</si>
  <si>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</si>
  <si>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</si>
  <si>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</si>
  <si>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</si>
  <si>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</si>
  <si>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</si>
  <si>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</si>
  <si>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</si>
  <si>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</si>
  <si>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</si>
  <si>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</si>
  <si>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</si>
  <si>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</si>
  <si>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</si>
  <si>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</si>
  <si>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</si>
  <si>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</si>
  <si>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</si>
  <si>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</si>
  <si>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</si>
  <si>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</si>
  <si>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</si>
  <si>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</si>
  <si>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</si>
  <si>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</si>
  <si>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</si>
  <si>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</si>
  <si>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</si>
  <si>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</si>
  <si>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</si>
  <si>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</si>
  <si>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</si>
  <si>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</si>
  <si>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</si>
  <si>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</si>
  <si>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</si>
  <si>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</si>
  <si>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</si>
  <si>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</si>
  <si>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</si>
  <si>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</si>
  <si>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</si>
  <si>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</si>
  <si>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</si>
  <si>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</si>
  <si>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</si>
  <si>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</si>
  <si>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</si>
  <si>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</si>
  <si>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</si>
  <si>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</si>
  <si>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</si>
  <si>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</si>
  <si>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</si>
  <si>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</si>
  <si>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</si>
  <si>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</si>
  <si>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</si>
  <si>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</si>
  <si>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</si>
  <si>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</si>
  <si>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</si>
  <si>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</si>
  <si>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</si>
  <si>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</si>
  <si>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</si>
  <si>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</si>
  <si>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</si>
  <si>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</si>
  <si>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</si>
  <si>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</si>
  <si>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</si>
  <si>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</si>
  <si>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</si>
  <si>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</si>
  <si>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</si>
  <si>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</si>
  <si>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</si>
  <si>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</si>
  <si>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</si>
  <si>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</si>
  <si>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</si>
  <si>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</si>
  <si>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</si>
  <si>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</si>
  <si>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</si>
  <si>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</si>
  <si>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</si>
  <si>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</si>
  <si>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</si>
  <si>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</si>
  <si>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</si>
  <si>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</si>
  <si>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</si>
  <si>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</si>
  <si>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</si>
  <si>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</si>
  <si>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</si>
  <si>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</si>
  <si>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</si>
  <si>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</si>
  <si>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</si>
  <si>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</si>
  <si>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</si>
  <si>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</si>
  <si>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</si>
  <si>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</si>
  <si>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</si>
  <si>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</si>
  <si>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</si>
  <si>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</si>
  <si>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</si>
  <si>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</si>
  <si>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</si>
  <si>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</si>
  <si>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</si>
  <si>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</si>
  <si>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</si>
  <si>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</si>
  <si>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</si>
  <si>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</si>
  <si>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</si>
  <si>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</si>
  <si>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</si>
  <si>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</si>
  <si>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</si>
  <si>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</si>
  <si>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</si>
  <si>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</si>
  <si>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</si>
  <si>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</si>
  <si>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</si>
  <si>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</si>
  <si>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</si>
  <si>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</si>
  <si>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</si>
  <si>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</si>
  <si>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</si>
  <si>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</si>
  <si>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</si>
  <si>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</si>
  <si>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</si>
  <si>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</si>
  <si>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</si>
  <si>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</si>
  <si>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</si>
  <si>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</si>
  <si>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</si>
  <si>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</si>
  <si>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</si>
  <si>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</si>
  <si>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</si>
  <si>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</si>
  <si>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</si>
  <si>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</si>
  <si>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</si>
  <si>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</si>
  <si>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</si>
  <si>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</si>
  <si>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</si>
  <si>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</si>
  <si>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</si>
  <si>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</si>
  <si>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</si>
  <si>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</si>
  <si>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</si>
  <si>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</si>
  <si>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</si>
  <si>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</si>
  <si>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</si>
  <si>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</si>
  <si>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</si>
  <si>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</si>
  <si>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</si>
  <si>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</si>
  <si>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</si>
  <si>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</si>
  <si>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</si>
  <si>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</si>
  <si>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</si>
  <si>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</si>
  <si>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</si>
  <si>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</si>
  <si>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</si>
  <si>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</si>
  <si>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</si>
  <si>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</si>
  <si>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</si>
  <si>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</si>
  <si>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</si>
  <si>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</si>
  <si>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</si>
  <si>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</si>
  <si>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</si>
  <si>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</si>
  <si>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</si>
  <si>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</si>
  <si>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</si>
  <si>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</si>
  <si>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</si>
  <si>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</si>
  <si>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</si>
  <si>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</si>
  <si>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</si>
  <si>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</si>
  <si>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</si>
  <si>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</si>
  <si>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</si>
  <si>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</si>
  <si>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</si>
  <si>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</si>
  <si>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</si>
  <si>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</si>
  <si>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</si>
  <si>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</si>
  <si>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</si>
  <si>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</si>
  <si>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</si>
  <si>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</si>
  <si>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</si>
  <si>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</si>
  <si>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</si>
  <si>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</si>
  <si>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</si>
  <si>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</si>
  <si>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</si>
  <si>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</si>
  <si>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</si>
  <si>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</si>
  <si>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</si>
  <si>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</si>
  <si>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</si>
  <si>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</si>
  <si>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</si>
  <si>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</si>
  <si>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</si>
  <si>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</si>
  <si>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</si>
  <si>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</si>
  <si>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</si>
  <si>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</si>
  <si>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</si>
  <si>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</si>
  <si>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</si>
  <si>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</si>
  <si>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</si>
  <si>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</si>
  <si>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</si>
  <si>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</si>
  <si>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</si>
  <si>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</si>
  <si>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</si>
  <si>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</si>
  <si>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</si>
  <si>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</si>
  <si>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</si>
  <si>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</si>
  <si>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</si>
  <si>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</si>
  <si>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</si>
  <si>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</si>
  <si>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</si>
  <si>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</si>
  <si>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</si>
  <si>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</si>
  <si>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</si>
  <si>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</si>
  <si>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</si>
  <si>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</si>
  <si>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</si>
  <si>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</si>
  <si>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</si>
  <si>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</si>
  <si>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</si>
  <si>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</si>
  <si>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</si>
  <si>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</si>
  <si>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</si>
  <si>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</si>
  <si>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</si>
  <si>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</si>
  <si>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</si>
  <si>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</si>
  <si>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</si>
  <si>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</si>
  <si>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</si>
  <si>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</si>
  <si>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</si>
  <si>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</si>
  <si>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</si>
  <si>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</si>
  <si>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</si>
  <si>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</si>
  <si>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</si>
  <si>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</si>
  <si>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</si>
  <si>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</si>
  <si>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</si>
  <si>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</si>
  <si>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</si>
  <si>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</si>
  <si>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</si>
  <si>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</si>
  <si>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</si>
  <si>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</si>
  <si>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</si>
  <si>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</si>
  <si>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</si>
  <si>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</si>
  <si>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</si>
  <si>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</si>
  <si>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</si>
  <si>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</si>
  <si>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</si>
  <si>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</si>
  <si>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</si>
  <si>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</si>
  <si>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</si>
  <si>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</si>
  <si>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</si>
  <si>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</si>
  <si>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</si>
  <si>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</si>
  <si>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</si>
  <si>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</si>
  <si>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</si>
  <si>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</si>
  <si>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</si>
  <si>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</si>
  <si>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</si>
  <si>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</si>
  <si>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</si>
  <si>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</si>
  <si>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</si>
  <si>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</si>
  <si>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</si>
  <si>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</si>
  <si>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</si>
  <si>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</si>
  <si>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</si>
  <si>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</si>
  <si>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</si>
  <si>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</si>
  <si>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</si>
  <si>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</si>
  <si>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</si>
  <si>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</si>
  <si>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</si>
  <si>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</si>
  <si>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</si>
  <si>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</si>
  <si>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</si>
  <si>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</si>
  <si>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</si>
  <si>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</si>
  <si>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</si>
  <si>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</si>
  <si>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</si>
  <si>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</si>
  <si>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</si>
  <si>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</si>
  <si>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</si>
  <si>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</si>
  <si>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</si>
  <si>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</si>
  <si>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</si>
  <si>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</si>
  <si>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</si>
  <si>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</si>
  <si>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</si>
  <si>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</si>
  <si>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</si>
  <si>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</si>
  <si>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</si>
  <si>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</si>
  <si>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</si>
  <si>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</si>
  <si>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</si>
  <si>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</si>
  <si>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</si>
  <si>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</si>
  <si>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</si>
  <si>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</si>
  <si>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</si>
  <si>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</si>
  <si>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</si>
  <si>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</si>
  <si>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</si>
  <si>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</si>
  <si>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</si>
  <si>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</si>
  <si>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</si>
  <si>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</si>
  <si>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</si>
  <si>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</si>
  <si>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</si>
  <si>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</si>
  <si>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</si>
  <si>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</si>
  <si>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</si>
  <si>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</si>
  <si>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</si>
  <si>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</si>
  <si>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</si>
  <si>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</si>
  <si>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</si>
  <si>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</si>
  <si>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</si>
  <si>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</si>
  <si>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</si>
  <si>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</si>
  <si>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</si>
  <si>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</si>
  <si>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</si>
  <si>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</si>
  <si>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</si>
  <si>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</si>
  <si>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</si>
  <si>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</si>
  <si>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</si>
  <si>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</si>
  <si>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</si>
  <si>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</si>
  <si>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</si>
  <si>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</si>
  <si>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</si>
  <si>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</si>
  <si>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</si>
  <si>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</si>
  <si>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</si>
  <si>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</si>
  <si>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</si>
  <si>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</si>
  <si>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</si>
  <si>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</si>
  <si>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</si>
  <si>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</si>
  <si>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</si>
  <si>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</si>
  <si>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</si>
  <si>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</si>
  <si>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</si>
  <si>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</si>
  <si>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</si>
  <si>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</si>
  <si>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</si>
  <si>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</si>
  <si>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</si>
  <si>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</si>
  <si>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</si>
  <si>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</si>
  <si>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</si>
  <si>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</si>
  <si>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</si>
  <si>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</si>
  <si>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</si>
  <si>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</si>
  <si>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</si>
  <si>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</si>
  <si>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</si>
  <si>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</si>
  <si>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</si>
  <si>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</si>
  <si>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</si>
  <si>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</si>
  <si>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</si>
  <si>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</si>
  <si>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</si>
  <si>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</si>
  <si>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</si>
  <si>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</si>
  <si>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</si>
  <si>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</si>
  <si>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</si>
  <si>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</si>
  <si>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</si>
  <si>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</si>
  <si>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</si>
  <si>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</si>
  <si>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</si>
  <si>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</si>
  <si>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</si>
  <si>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</si>
  <si>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</si>
  <si>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</si>
  <si>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</si>
  <si>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</si>
  <si>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</si>
  <si>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</si>
  <si>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</si>
  <si>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</si>
  <si>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</si>
  <si>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</si>
  <si>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</si>
  <si>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</si>
  <si>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</si>
  <si>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</si>
  <si>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</si>
  <si>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</si>
  <si>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</si>
  <si>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</si>
  <si>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</si>
  <si>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</si>
  <si>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</si>
  <si>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</si>
  <si>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</si>
  <si>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</si>
  <si>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</si>
  <si>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</si>
  <si>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</si>
  <si>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</si>
  <si>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</si>
  <si>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</si>
  <si>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</si>
  <si>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</si>
  <si>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</si>
  <si>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</si>
  <si>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</si>
  <si>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</si>
  <si>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</si>
  <si>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</si>
  <si>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</si>
  <si>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</si>
  <si>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</si>
  <si>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</si>
  <si>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</si>
  <si>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</si>
  <si>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</si>
  <si>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</si>
  <si>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</si>
  <si>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</si>
  <si>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</si>
  <si>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</si>
  <si>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</si>
  <si>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</si>
  <si>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</si>
  <si>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</si>
  <si>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</si>
  <si>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</si>
  <si>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</si>
  <si>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</si>
  <si>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</si>
  <si>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</si>
  <si>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</si>
  <si>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</si>
  <si>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</si>
  <si>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</si>
  <si>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</si>
  <si>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</si>
  <si>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</si>
  <si>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</si>
  <si>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</si>
  <si>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</si>
  <si>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</si>
  <si>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</si>
  <si>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</si>
  <si>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</si>
  <si>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</si>
  <si>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</si>
  <si>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</si>
  <si>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</si>
  <si>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</si>
  <si>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</si>
  <si>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</si>
  <si>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</si>
  <si>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</si>
  <si>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</si>
  <si>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</si>
  <si>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</si>
  <si>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</si>
  <si>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</si>
  <si>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</si>
  <si>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</si>
  <si>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</si>
  <si>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</si>
  <si>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</si>
  <si>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</si>
  <si>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</si>
  <si>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</si>
  <si>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</si>
  <si>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</si>
  <si>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</si>
  <si>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</si>
  <si>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</si>
  <si>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</si>
  <si>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</si>
  <si>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</si>
  <si>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</si>
  <si>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</si>
  <si>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</si>
  <si>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</si>
  <si>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</si>
  <si>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</si>
  <si>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</si>
  <si>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</si>
  <si>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</si>
  <si>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</si>
  <si>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</si>
  <si>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</si>
  <si>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</si>
  <si>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</si>
  <si>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</si>
  <si>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</si>
  <si>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</si>
  <si>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</si>
  <si>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</si>
  <si>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</si>
  <si>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</si>
  <si>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</si>
  <si>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</si>
  <si>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</si>
  <si>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</si>
  <si>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</si>
  <si>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</si>
  <si>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</si>
  <si>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</si>
  <si>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</si>
  <si>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</si>
  <si>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</si>
  <si>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</si>
  <si>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</si>
  <si>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</si>
  <si>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</si>
  <si>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</si>
  <si>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</si>
  <si>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</si>
  <si>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</si>
  <si>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</si>
  <si>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</si>
  <si>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</si>
  <si>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</si>
  <si>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</si>
  <si>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</si>
  <si>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</si>
  <si>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</si>
  <si>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</si>
  <si>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</si>
  <si>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</si>
  <si>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</si>
  <si>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</si>
  <si>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</si>
  <si>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</si>
  <si>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</si>
  <si>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</si>
  <si>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</si>
  <si>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</si>
  <si>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</si>
  <si>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</si>
  <si>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</si>
  <si>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</si>
  <si>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</si>
  <si>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</si>
  <si>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</si>
  <si>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</si>
  <si>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</si>
  <si>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</si>
  <si>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</si>
  <si>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</si>
  <si>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</si>
  <si>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</si>
  <si>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</si>
  <si>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</si>
  <si>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</si>
  <si>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</si>
  <si>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</si>
  <si>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</si>
  <si>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</si>
  <si>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</si>
  <si>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</si>
  <si>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</si>
  <si>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</si>
  <si>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</si>
  <si>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</si>
  <si>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</si>
  <si>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</si>
  <si>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</si>
  <si>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</si>
  <si>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</si>
  <si>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</si>
  <si>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</si>
  <si>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</si>
  <si>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</si>
  <si>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</si>
  <si>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</si>
  <si>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</si>
  <si>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</si>
  <si>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</si>
  <si>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</si>
  <si>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</si>
  <si>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</si>
  <si>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</si>
  <si>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</si>
  <si>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</si>
  <si>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</si>
  <si>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</si>
  <si>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</si>
  <si>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</si>
  <si>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</si>
  <si>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</si>
  <si>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</si>
  <si>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</si>
  <si>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</si>
  <si>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</si>
  <si>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</si>
  <si>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</si>
  <si>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</si>
  <si>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</si>
  <si>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</si>
  <si>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</si>
  <si>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</si>
  <si>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</si>
  <si>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</si>
  <si>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</si>
  <si>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</si>
  <si>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</si>
  <si>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</si>
  <si>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</si>
  <si>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</si>
  <si>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</si>
  <si>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</si>
  <si>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</si>
  <si>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</si>
  <si>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</si>
  <si>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</si>
  <si>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</si>
  <si>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</si>
  <si>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</si>
  <si>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</si>
  <si>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</si>
  <si>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</si>
  <si>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</si>
  <si>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</si>
  <si>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</si>
  <si>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</si>
  <si>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</si>
  <si>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</si>
  <si>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</si>
  <si>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</si>
  <si>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</si>
  <si>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</si>
  <si>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</si>
  <si>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</si>
  <si>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</si>
  <si>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</si>
  <si>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</si>
  <si>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</si>
  <si>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</si>
  <si>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</si>
  <si>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</si>
  <si>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</si>
  <si>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</si>
  <si>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</si>
  <si>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</si>
  <si>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</si>
  <si>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</si>
  <si>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</si>
  <si>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</si>
  <si>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</si>
  <si>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</si>
  <si>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</si>
  <si>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</si>
  <si>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</si>
  <si>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</si>
  <si>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</si>
  <si>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</si>
  <si>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</si>
  <si>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</si>
  <si>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</si>
  <si>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</si>
  <si>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</si>
  <si>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</si>
  <si>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</si>
  <si>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</si>
  <si>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</si>
  <si>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</si>
  <si>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</si>
  <si>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</si>
  <si>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</si>
  <si>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</si>
  <si>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</si>
  <si>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</si>
  <si>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</si>
  <si>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</si>
  <si>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</si>
  <si>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</si>
  <si>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</si>
  <si>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</si>
  <si>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</si>
  <si>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</si>
  <si>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</si>
  <si>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</si>
  <si>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</si>
  <si>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</si>
  <si>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</si>
  <si>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</si>
  <si>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</si>
  <si>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</si>
  <si>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</si>
  <si>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</si>
  <si>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</si>
  <si>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</si>
  <si>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</si>
  <si>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</si>
  <si>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</si>
  <si>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</si>
  <si>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</si>
  <si>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</si>
  <si>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</si>
  <si>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</si>
  <si>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</si>
  <si>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</si>
  <si>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</si>
  <si>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</si>
  <si>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</si>
  <si>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</si>
  <si>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</si>
  <si>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</si>
  <si>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</si>
  <si>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</si>
  <si>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</si>
  <si>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</si>
  <si>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</si>
  <si>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</si>
  <si>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</si>
  <si>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</si>
  <si>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</si>
  <si>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</si>
  <si>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</si>
  <si>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</si>
  <si>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</si>
  <si>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</si>
  <si>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</si>
  <si>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</si>
  <si>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</si>
  <si>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</si>
  <si>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</si>
  <si>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</si>
  <si>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</si>
  <si>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</si>
  <si>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</si>
  <si>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</si>
  <si>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</si>
  <si>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</si>
  <si>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</si>
  <si>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</si>
  <si>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</si>
  <si>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</si>
  <si>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</si>
  <si>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</si>
  <si>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</si>
  <si>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</si>
  <si>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</si>
  <si>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</si>
  <si>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</si>
  <si>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</si>
  <si>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</si>
  <si>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</si>
  <si>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</si>
  <si>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</si>
  <si>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</si>
  <si>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</si>
  <si>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</si>
  <si>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</si>
  <si>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</si>
  <si>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</si>
  <si>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</si>
  <si>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</si>
  <si>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</si>
  <si>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</si>
  <si>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</si>
  <si>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</si>
  <si>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</si>
  <si>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</si>
  <si>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</si>
  <si>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</si>
  <si>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</si>
  <si>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</si>
  <si>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</si>
  <si>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</si>
  <si>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</si>
  <si>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</si>
  <si>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</si>
  <si>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</si>
  <si>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</si>
  <si>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</si>
  <si>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</si>
  <si>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</si>
  <si>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</si>
  <si>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</si>
  <si>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</si>
  <si>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</si>
  <si>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</si>
  <si>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</si>
  <si>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</si>
  <si>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</si>
  <si>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</si>
  <si>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</si>
  <si>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</si>
  <si>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</si>
  <si>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</si>
  <si>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</si>
  <si>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</si>
  <si>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</si>
  <si>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</si>
  <si>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</si>
  <si>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</si>
  <si>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</si>
  <si>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</si>
  <si>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</si>
  <si>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</si>
  <si>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</si>
  <si>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</si>
  <si>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</si>
  <si>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</si>
  <si>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</si>
  <si>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</si>
  <si>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</si>
  <si>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</si>
  <si>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</si>
  <si>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</si>
  <si>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</si>
  <si>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</si>
  <si>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</si>
  <si>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</si>
  <si>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</si>
  <si>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</si>
  <si>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</si>
  <si>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</si>
  <si>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</si>
  <si>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</si>
  <si>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</si>
  <si>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</si>
  <si>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</si>
  <si>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</si>
  <si>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</si>
  <si>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</si>
  <si>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</si>
  <si>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</si>
  <si>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</si>
  <si>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</si>
  <si>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</si>
  <si>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</si>
  <si>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</si>
  <si>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</si>
  <si>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</si>
  <si>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</si>
  <si>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</si>
  <si>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</si>
  <si>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</si>
  <si>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</si>
  <si>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</si>
  <si>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</si>
  <si>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</si>
  <si>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</si>
  <si>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</si>
  <si>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</si>
  <si>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</si>
  <si>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</si>
  <si>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</si>
  <si>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</si>
  <si>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</si>
  <si>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</si>
  <si>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</si>
  <si>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</si>
  <si>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</si>
  <si>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</si>
  <si>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</si>
  <si>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</si>
  <si>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</si>
  <si>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</si>
  <si>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</si>
  <si>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</si>
  <si>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</si>
  <si>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</si>
  <si>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</si>
  <si>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</si>
  <si>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</si>
  <si>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</si>
  <si>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</si>
  <si>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</si>
  <si>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</si>
  <si>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</si>
  <si>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</si>
  <si>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</si>
  <si>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</si>
  <si>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</si>
  <si>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</si>
  <si>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</si>
  <si>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</si>
  <si>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</si>
  <si>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</si>
  <si>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</si>
  <si>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</si>
  <si>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</si>
  <si>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</si>
  <si>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</si>
  <si>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</si>
  <si>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</si>
  <si>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</si>
  <si>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</si>
  <si>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</si>
  <si>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</si>
  <si>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</si>
  <si>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</si>
  <si>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</si>
  <si>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</si>
  <si>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</si>
  <si>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</si>
  <si>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</si>
  <si>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</si>
  <si>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</si>
  <si>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</si>
  <si>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</si>
  <si>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</si>
  <si>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</si>
  <si>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</si>
  <si>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</si>
  <si>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</si>
  <si>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</si>
  <si>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</si>
  <si>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</si>
  <si>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</si>
  <si>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</si>
  <si>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</si>
  <si>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</si>
  <si>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</si>
  <si>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</si>
  <si>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</si>
  <si>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</si>
  <si>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</si>
  <si>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</si>
  <si>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</si>
  <si>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</si>
  <si>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</si>
  <si>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</si>
  <si>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</si>
  <si>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</si>
  <si>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</si>
  <si>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</si>
  <si>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</si>
  <si>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</si>
  <si>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</si>
  <si>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</si>
  <si>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</si>
  <si>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</si>
  <si>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</si>
  <si>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</si>
  <si>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</si>
  <si>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</si>
  <si>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</si>
  <si>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</si>
  <si>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</si>
  <si>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</si>
  <si>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</si>
  <si>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</si>
  <si>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</si>
  <si>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</si>
  <si>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</si>
  <si>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</si>
  <si>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</si>
  <si>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</si>
  <si>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</si>
  <si>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</si>
  <si>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</si>
  <si>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</si>
  <si>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</si>
  <si>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</si>
  <si>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</si>
  <si>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</si>
  <si>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</si>
  <si>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</si>
  <si>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</si>
  <si>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</si>
  <si>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</si>
  <si>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</si>
  <si>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</si>
  <si>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</si>
  <si>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</si>
  <si>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</si>
  <si>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</si>
  <si>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</si>
  <si>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</si>
  <si>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</si>
  <si>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</si>
  <si>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</si>
  <si>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</si>
  <si>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</si>
  <si>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</si>
  <si>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</si>
  <si>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</si>
  <si>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</si>
  <si>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</si>
  <si>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</si>
  <si>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</si>
  <si>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</si>
  <si>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</si>
  <si>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</si>
  <si>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</si>
  <si>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</si>
  <si>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</si>
  <si>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</si>
  <si>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</si>
  <si>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</si>
  <si>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</si>
  <si>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</si>
  <si>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</si>
  <si>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</si>
  <si>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</si>
  <si>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</si>
  <si>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</si>
  <si>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</si>
  <si>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</si>
  <si>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</si>
  <si>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</si>
  <si>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</si>
  <si>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</si>
  <si>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</si>
  <si>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</si>
  <si>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</si>
  <si>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</si>
  <si>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</si>
  <si>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</si>
  <si>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</si>
  <si>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</si>
  <si>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</si>
  <si>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</si>
  <si>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</si>
  <si>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</si>
  <si>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</si>
  <si>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</si>
  <si>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</si>
  <si>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</si>
  <si>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</si>
  <si>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</si>
  <si>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</si>
  <si>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</si>
  <si>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</si>
  <si>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</si>
  <si>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</si>
  <si>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</si>
  <si>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</si>
  <si>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</si>
  <si>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</si>
  <si>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</si>
  <si>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</si>
  <si>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</si>
  <si>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</si>
  <si>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</si>
  <si>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</si>
  <si>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</si>
  <si>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</si>
  <si>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</si>
  <si>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</si>
  <si>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</si>
  <si>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</si>
  <si>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</si>
  <si>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</si>
  <si>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</si>
  <si>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</si>
  <si>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</si>
  <si>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</si>
  <si>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</si>
  <si>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</si>
  <si>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</si>
  <si>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</si>
  <si>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</si>
  <si>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</si>
  <si>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</si>
  <si>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</si>
  <si>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</si>
  <si>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</si>
  <si>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</si>
  <si>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</si>
  <si>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</si>
  <si>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</si>
  <si>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</si>
  <si>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</si>
  <si>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</si>
  <si>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</si>
  <si>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</si>
  <si>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</si>
  <si>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</si>
  <si>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</si>
  <si>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</si>
  <si>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</si>
  <si>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</si>
  <si>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</si>
  <si>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</si>
  <si>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</si>
  <si>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</si>
  <si>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</si>
  <si>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</si>
  <si>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</si>
  <si>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</si>
  <si>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</si>
  <si>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</si>
  <si>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</si>
  <si>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</si>
  <si>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</si>
  <si>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</si>
  <si>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</si>
  <si>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</si>
  <si>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</si>
  <si>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</si>
  <si>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</si>
  <si>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</si>
  <si>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</si>
  <si>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</si>
  <si>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</si>
  <si>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</si>
  <si>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</si>
  <si>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</si>
  <si>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</si>
  <si>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</si>
  <si>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</si>
  <si>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</si>
  <si>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</si>
  <si>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</si>
  <si>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</si>
  <si>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</si>
  <si>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</si>
  <si>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</si>
  <si>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</si>
  <si>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</si>
  <si>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</si>
  <si>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</si>
  <si>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</si>
  <si>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</si>
  <si>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</si>
  <si>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</si>
  <si>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</si>
  <si>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</si>
  <si>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</si>
  <si>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</si>
  <si>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</si>
  <si>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</si>
  <si>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</si>
  <si>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</si>
  <si>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</si>
  <si>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</si>
  <si>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</si>
  <si>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</si>
  <si>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</si>
  <si>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</si>
  <si>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</si>
  <si>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</si>
  <si>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</si>
  <si>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</si>
  <si>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</si>
  <si>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</si>
  <si>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</si>
  <si>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</si>
  <si>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</si>
  <si>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</si>
  <si>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</si>
  <si>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</si>
  <si>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</si>
  <si>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</si>
  <si>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</si>
  <si>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</si>
  <si>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</si>
  <si>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</si>
  <si>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</si>
  <si>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</si>
  <si>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</si>
  <si>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</si>
  <si>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</si>
  <si>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</si>
  <si>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</si>
  <si>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</si>
  <si>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</si>
  <si>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</si>
  <si>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</si>
  <si>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</si>
  <si>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</si>
  <si>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</si>
  <si>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</si>
  <si>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</si>
  <si>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</si>
  <si>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</si>
  <si>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</si>
  <si>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</si>
  <si>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</si>
  <si>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</si>
  <si>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</si>
  <si>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</si>
  <si>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</si>
  <si>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</si>
  <si>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</si>
  <si>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</si>
  <si>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</si>
  <si>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</si>
  <si>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</si>
  <si>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</si>
  <si>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</si>
  <si>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</si>
  <si>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</si>
  <si>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</si>
  <si>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</si>
  <si>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</si>
  <si>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</si>
  <si>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</si>
  <si>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</si>
  <si>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</si>
  <si>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</si>
  <si>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</si>
  <si>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</si>
  <si>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</si>
  <si>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</si>
  <si>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</si>
  <si>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</si>
  <si>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</si>
  <si>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</si>
  <si>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</si>
  <si>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</si>
  <si>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</si>
  <si>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</si>
  <si>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</si>
  <si>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</si>
  <si>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</si>
  <si>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</si>
  <si>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</si>
  <si>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</si>
  <si>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</si>
  <si>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</si>
  <si>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</si>
  <si>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</si>
  <si>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</si>
  <si>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</si>
  <si>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</si>
  <si>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</si>
  <si>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</si>
  <si>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</si>
  <si>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</si>
  <si>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</si>
  <si>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</si>
  <si>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</si>
  <si>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</si>
  <si>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</si>
  <si>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</si>
  <si>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</si>
  <si>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</si>
  <si>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</si>
  <si>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</si>
  <si>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</si>
  <si>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</si>
  <si>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</si>
  <si>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</si>
  <si>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</si>
  <si>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</si>
  <si>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</si>
  <si>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</si>
  <si>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</si>
  <si>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</si>
  <si>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</si>
  <si>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</si>
  <si>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</si>
  <si>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</si>
  <si>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</si>
  <si>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</si>
  <si>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</si>
  <si>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</si>
  <si>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</si>
  <si>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</si>
  <si>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</si>
  <si>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</si>
  <si>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</si>
  <si>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</si>
  <si>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</si>
  <si>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</si>
  <si>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</si>
  <si>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</si>
  <si>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</si>
  <si>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</si>
  <si>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</si>
  <si>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</si>
  <si>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</si>
  <si>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</si>
  <si>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</si>
  <si>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</si>
  <si>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</si>
  <si>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</si>
  <si>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</si>
  <si>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</si>
  <si>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</si>
  <si>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</si>
  <si>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</si>
  <si>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</si>
  <si>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</si>
  <si>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</si>
  <si>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</si>
  <si>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</si>
  <si>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</si>
  <si>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</si>
  <si>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</si>
  <si>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</si>
  <si>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</si>
  <si>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</si>
  <si>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</si>
  <si>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</si>
  <si>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</si>
  <si>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</si>
  <si>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</si>
  <si>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</si>
  <si>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</si>
  <si>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</si>
  <si>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</si>
  <si>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</si>
  <si>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</si>
  <si>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</si>
  <si>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</si>
  <si>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</si>
  <si>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</si>
  <si>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</si>
  <si>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</si>
  <si>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</si>
  <si>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</si>
  <si>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</si>
  <si>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</si>
  <si>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</si>
  <si>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</si>
  <si>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</si>
  <si>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</si>
  <si>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</si>
  <si>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</si>
  <si>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</si>
  <si>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</si>
  <si>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</si>
  <si>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</si>
  <si>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</si>
  <si>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</si>
  <si>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</si>
  <si>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</si>
  <si>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</si>
  <si>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</si>
  <si>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</si>
  <si>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</si>
  <si>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</si>
  <si>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</si>
  <si>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</si>
  <si>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</si>
  <si>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</si>
  <si>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</si>
  <si>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</si>
  <si>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</si>
  <si>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</si>
  <si>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</si>
  <si>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</si>
  <si>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</si>
  <si>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</si>
  <si>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</si>
  <si>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</si>
  <si>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</si>
  <si>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</si>
  <si>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</si>
  <si>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</si>
  <si>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</si>
  <si>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</si>
  <si>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</si>
  <si>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</si>
  <si>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</si>
  <si>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</si>
  <si>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</si>
  <si>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</si>
  <si>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</si>
  <si>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</si>
  <si>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</si>
  <si>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</si>
  <si>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</si>
  <si>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</si>
  <si>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</si>
  <si>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</si>
  <si>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</si>
  <si>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</si>
  <si>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</si>
  <si>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</si>
  <si>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</si>
  <si>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</si>
  <si>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</si>
  <si>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</si>
  <si>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</si>
  <si>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</si>
  <si>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</si>
  <si>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</si>
  <si>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</si>
  <si>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</si>
  <si>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</si>
  <si>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</si>
  <si>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</si>
  <si>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</si>
  <si>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</si>
  <si>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</si>
  <si>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</si>
  <si>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</si>
  <si>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</si>
  <si>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</si>
  <si>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</si>
  <si>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</si>
  <si>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</si>
  <si>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</si>
  <si>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</si>
  <si>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</si>
  <si>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</si>
  <si>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</si>
  <si>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</si>
  <si>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</si>
  <si>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</si>
  <si>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</si>
  <si>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</si>
  <si>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</si>
  <si>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</si>
  <si>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</si>
  <si>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</si>
  <si>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</si>
  <si>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</si>
  <si>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</si>
  <si>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</si>
  <si>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</si>
  <si>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</si>
  <si>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</si>
  <si>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</si>
  <si>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</si>
  <si>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</si>
  <si>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</si>
  <si>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</si>
  <si>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</si>
  <si>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</si>
  <si>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</si>
  <si>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</si>
  <si>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</si>
  <si>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</si>
  <si>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</si>
  <si>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</si>
  <si>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</si>
  <si>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</si>
  <si>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</si>
  <si>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</si>
  <si>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</si>
  <si>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</si>
  <si>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</si>
  <si>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</si>
  <si>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</si>
  <si>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</si>
  <si>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</si>
  <si>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</si>
  <si>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</si>
  <si>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</si>
  <si>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</si>
  <si>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</si>
  <si>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</si>
  <si>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</si>
  <si>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</si>
  <si>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</si>
  <si>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</si>
  <si>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</si>
  <si>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</si>
  <si>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</si>
  <si>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</si>
  <si>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</si>
  <si>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</si>
  <si>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</si>
  <si>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</si>
  <si>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</si>
  <si>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</si>
  <si>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</si>
  <si>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</si>
  <si>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</si>
  <si>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</si>
  <si>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</si>
  <si>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</si>
  <si>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</si>
  <si>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</si>
  <si>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</si>
  <si>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</si>
  <si>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</si>
  <si>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</si>
  <si>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</si>
  <si>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</si>
  <si>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</si>
  <si>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</si>
  <si>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</si>
  <si>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</si>
  <si>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</si>
  <si>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</si>
  <si>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</si>
  <si>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</si>
  <si>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</si>
  <si>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</si>
  <si>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</si>
  <si>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</si>
  <si>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</si>
  <si>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</si>
  <si>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</si>
  <si>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</si>
  <si>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</si>
  <si>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</si>
  <si>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</si>
  <si>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</si>
  <si>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</si>
  <si>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</si>
  <si>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</si>
  <si>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</si>
  <si>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</si>
  <si>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</si>
  <si>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</si>
  <si>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</si>
  <si>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</si>
  <si>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</si>
  <si>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</si>
  <si>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</si>
  <si>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</si>
  <si>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</si>
  <si>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</si>
  <si>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</si>
  <si>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</si>
  <si>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</si>
  <si>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</si>
  <si>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</si>
  <si>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</si>
  <si>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</si>
  <si>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</si>
  <si>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</si>
  <si>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</si>
  <si>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</si>
  <si>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</si>
  <si>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</si>
  <si>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</si>
  <si>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</si>
  <si>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</si>
  <si>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</si>
  <si>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</si>
  <si>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</si>
  <si>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</si>
  <si>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</si>
  <si>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</si>
  <si>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</si>
  <si>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</si>
  <si>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</si>
  <si>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</si>
  <si>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</si>
  <si>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</si>
  <si>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</si>
  <si>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</si>
  <si>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</si>
  <si>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</si>
  <si>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</si>
  <si>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</si>
  <si>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</si>
  <si>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</si>
  <si>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</si>
  <si>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</si>
  <si>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</si>
  <si>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</si>
  <si>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</si>
  <si>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</si>
  <si>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</si>
  <si>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</si>
  <si>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</si>
  <si>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</si>
  <si>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</si>
  <si>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</si>
  <si>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</si>
  <si>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</si>
  <si>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</si>
  <si>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</si>
  <si>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</si>
  <si>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</si>
  <si>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</si>
  <si>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</si>
  <si>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</si>
  <si>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</si>
  <si>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</si>
  <si>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</si>
  <si>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</si>
  <si>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</si>
  <si>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</si>
  <si>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</si>
  <si>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</si>
  <si>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</si>
  <si>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</si>
  <si>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</si>
  <si>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</si>
  <si>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</si>
  <si>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</si>
  <si>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</si>
  <si>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</si>
  <si>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</si>
  <si>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</si>
  <si>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</si>
  <si>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</si>
  <si>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</si>
  <si>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</si>
  <si>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</si>
  <si>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</si>
  <si>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</si>
  <si>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</si>
  <si>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</si>
  <si>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</si>
  <si>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</si>
  <si>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</si>
  <si>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</si>
  <si>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</si>
  <si>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</si>
  <si>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</si>
  <si>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</si>
  <si>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</si>
  <si>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</si>
  <si>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</si>
  <si>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</si>
  <si>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</si>
  <si>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</si>
  <si>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</si>
  <si>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</si>
  <si>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</si>
  <si>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</si>
  <si>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</si>
  <si>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</si>
  <si>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</si>
  <si>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</si>
  <si>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</si>
  <si>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</si>
  <si>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</si>
  <si>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</si>
  <si>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</si>
  <si>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</si>
  <si>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</si>
  <si>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</si>
  <si>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</si>
  <si>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</si>
  <si>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</si>
  <si>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</si>
  <si>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</si>
  <si>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</si>
  <si>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</si>
  <si>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</si>
  <si>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</si>
  <si>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</si>
  <si>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</si>
  <si>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</si>
  <si>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</si>
  <si>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</si>
  <si>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</si>
  <si>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</si>
  <si>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</si>
  <si>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</si>
  <si>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</si>
  <si>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</si>
  <si>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</si>
  <si>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</si>
  <si>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</si>
  <si>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</si>
  <si>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</si>
  <si>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</si>
  <si>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</si>
  <si>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</si>
  <si>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</si>
  <si>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</si>
  <si>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</si>
  <si>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</si>
  <si>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</si>
  <si>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</si>
  <si>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</si>
  <si>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</si>
  <si>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</si>
  <si>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</si>
  <si>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</si>
  <si>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</si>
  <si>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</si>
  <si>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</si>
  <si>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</si>
  <si>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</si>
  <si>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</si>
  <si>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</si>
  <si>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</si>
  <si>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</si>
  <si>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</si>
  <si>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</si>
  <si>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</si>
  <si>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</si>
  <si>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</si>
  <si>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</si>
  <si>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</si>
  <si>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</si>
  <si>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</si>
  <si>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</si>
  <si>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</si>
  <si>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</si>
  <si>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</si>
  <si>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</si>
  <si>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</si>
  <si>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</si>
  <si>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</si>
  <si>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</si>
  <si>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</si>
  <si>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</si>
  <si>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</si>
  <si>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</si>
  <si>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</si>
  <si>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</si>
  <si>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</si>
  <si>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</si>
  <si>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</si>
  <si>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</si>
  <si>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</si>
  <si>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</si>
  <si>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</si>
  <si>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</si>
  <si>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</si>
  <si>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</si>
  <si>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</si>
  <si>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</si>
  <si>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</si>
  <si>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</si>
  <si>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</si>
  <si>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</si>
  <si>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</si>
  <si>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</si>
  <si>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</si>
  <si>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</si>
  <si>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</si>
  <si>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</si>
  <si>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</si>
  <si>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</si>
  <si>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</si>
  <si>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</si>
  <si>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</si>
  <si>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</si>
  <si>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</si>
  <si>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</si>
  <si>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</si>
  <si>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</si>
  <si>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</si>
  <si>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</si>
  <si>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</si>
  <si>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</si>
  <si>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</si>
  <si>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</si>
  <si>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</si>
  <si>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</si>
  <si>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</si>
  <si>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</si>
  <si>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</si>
  <si>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</si>
  <si>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</si>
  <si>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</si>
  <si>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</si>
  <si>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</si>
  <si>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</si>
  <si>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</si>
  <si>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</si>
  <si>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</si>
  <si>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</si>
  <si>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</si>
  <si>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</si>
  <si>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</si>
  <si>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</si>
  <si>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</si>
  <si>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</si>
  <si>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</si>
  <si>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</si>
  <si>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</si>
  <si>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</si>
  <si>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</si>
  <si>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</si>
  <si>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</si>
  <si>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</si>
  <si>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</si>
  <si>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</si>
  <si>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</si>
  <si>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</si>
  <si>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</si>
  <si>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</si>
  <si>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</si>
  <si>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</si>
  <si>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</si>
  <si>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</si>
  <si>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</si>
  <si>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</si>
  <si>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</si>
  <si>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</si>
  <si>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</si>
  <si>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</si>
  <si>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</si>
  <si>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</si>
  <si>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</si>
  <si>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</si>
  <si>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</si>
  <si>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</si>
  <si>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</si>
  <si>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</si>
  <si>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</si>
  <si>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</si>
  <si>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</si>
  <si>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</si>
  <si>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</si>
  <si>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</si>
  <si>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</si>
  <si>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</si>
  <si>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</si>
  <si>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</si>
  <si>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</si>
  <si>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</si>
  <si>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</si>
  <si>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</si>
  <si>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</si>
  <si>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</si>
  <si>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</si>
  <si>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</si>
  <si>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</si>
  <si>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</si>
  <si>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</si>
  <si>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</si>
  <si>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</si>
  <si>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</si>
  <si>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</si>
  <si>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</si>
  <si>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</si>
  <si>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</si>
  <si>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</si>
  <si>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</si>
  <si>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</si>
  <si>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</si>
  <si>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</si>
  <si>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</si>
  <si>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</si>
  <si>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</si>
  <si>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</si>
  <si>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</si>
  <si>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</si>
  <si>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</si>
  <si>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</si>
  <si>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</si>
  <si>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</si>
  <si>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</si>
  <si>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</si>
  <si>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</si>
  <si>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</si>
  <si>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</si>
  <si>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</si>
  <si>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</si>
  <si>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</si>
  <si>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</si>
  <si>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</si>
  <si>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</si>
  <si>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</si>
  <si>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</si>
  <si>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</si>
  <si>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</si>
  <si>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</si>
  <si>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</si>
  <si>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</si>
  <si>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</si>
  <si>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</si>
  <si>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</si>
  <si>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</si>
  <si>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</si>
  <si>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</si>
  <si>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</si>
  <si>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</si>
  <si>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</si>
  <si>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</si>
  <si>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</si>
  <si>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</si>
  <si>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</si>
  <si>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</si>
  <si>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</si>
  <si>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</si>
  <si>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</si>
  <si>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</si>
  <si>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</si>
  <si>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</si>
  <si>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</si>
  <si>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</si>
  <si>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</si>
  <si>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</si>
  <si>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</si>
  <si>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</si>
  <si>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</si>
  <si>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</si>
  <si>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</si>
  <si>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</si>
  <si>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</si>
  <si>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</si>
  <si>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</si>
  <si>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</si>
  <si>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</si>
  <si>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</si>
  <si>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</si>
  <si>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</si>
  <si>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</si>
  <si>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</si>
  <si>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</si>
  <si>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</si>
  <si>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</si>
  <si>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</si>
  <si>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</si>
  <si>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</si>
  <si>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</si>
  <si>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</si>
  <si>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</si>
  <si>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</si>
  <si>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</si>
  <si>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</si>
  <si>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</si>
  <si>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</si>
  <si>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</si>
  <si>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</si>
  <si>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</si>
  <si>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</si>
  <si>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</si>
  <si>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</si>
  <si>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</si>
  <si>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</si>
  <si>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</si>
  <si>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</si>
  <si>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</si>
  <si>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</si>
  <si>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</si>
  <si>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</si>
  <si>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</si>
  <si>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</si>
  <si>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</si>
  <si>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</si>
  <si>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</si>
  <si>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</si>
  <si>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</si>
  <si>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</si>
  <si>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</si>
  <si>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</si>
  <si>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</si>
  <si>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</si>
  <si>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</si>
  <si>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</si>
  <si>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</si>
  <si>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</si>
  <si>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</si>
  <si>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</si>
  <si>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</si>
  <si>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</si>
  <si>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</si>
  <si>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</si>
  <si>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</si>
  <si>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</si>
  <si>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</si>
  <si>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</si>
  <si>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</si>
  <si>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</si>
  <si>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</si>
  <si>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</si>
  <si>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</si>
  <si>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</si>
  <si>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</si>
  <si>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</si>
  <si>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</si>
  <si>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</si>
  <si>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</si>
  <si>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</si>
  <si>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</si>
  <si>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</si>
  <si>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</si>
  <si>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</si>
  <si>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</si>
  <si>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</si>
  <si>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</si>
  <si>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</si>
  <si>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</si>
  <si>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</si>
  <si>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</si>
  <si>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</si>
  <si>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</si>
  <si>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</si>
  <si>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</si>
  <si>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</si>
  <si>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</si>
  <si>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</si>
  <si>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</si>
  <si>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</si>
  <si>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</si>
  <si>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</si>
  <si>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</si>
  <si>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</si>
  <si>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</si>
  <si>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</si>
  <si>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</si>
  <si>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</si>
  <si>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</si>
  <si>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</si>
  <si>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</si>
  <si>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</si>
  <si>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</si>
  <si>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</si>
  <si>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</si>
  <si>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</si>
  <si>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</si>
  <si>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</si>
  <si>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</si>
  <si>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</si>
  <si>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</si>
  <si>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</si>
  <si>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</si>
  <si>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</si>
  <si>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</si>
  <si>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</si>
  <si>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</si>
  <si>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</si>
  <si>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</si>
  <si>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</si>
  <si>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</si>
  <si>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</si>
  <si>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</si>
  <si>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</si>
  <si>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</si>
  <si>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</si>
  <si>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</si>
  <si>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</si>
  <si>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</si>
  <si>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</si>
  <si>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</si>
  <si>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</si>
  <si>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</si>
  <si>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</si>
  <si>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</si>
  <si>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</si>
  <si>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</si>
  <si>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</si>
  <si>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</si>
  <si>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</si>
  <si>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</si>
  <si>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</si>
  <si>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</si>
  <si>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</si>
  <si>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</si>
  <si>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</si>
  <si>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</si>
  <si>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</si>
  <si>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</si>
  <si>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</si>
  <si>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</si>
  <si>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</si>
  <si>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</si>
  <si>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</si>
  <si>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</si>
  <si>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</si>
  <si>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</si>
  <si>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</si>
  <si>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</si>
  <si>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</si>
  <si>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</si>
  <si>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</si>
  <si>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</si>
  <si>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</si>
  <si>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</si>
  <si>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</si>
  <si>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</si>
  <si>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</si>
  <si>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</si>
  <si>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</si>
  <si>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</si>
  <si>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</si>
  <si>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</si>
  <si>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</si>
  <si>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</si>
  <si>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</si>
  <si>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</si>
  <si>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</si>
  <si>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</si>
  <si>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</si>
  <si>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</si>
  <si>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</si>
  <si>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</si>
  <si>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</si>
  <si>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</si>
  <si>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</si>
  <si>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</si>
  <si>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</si>
  <si>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</si>
  <si>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</si>
  <si>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</si>
  <si>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</si>
  <si>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</si>
  <si>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</si>
  <si>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</si>
  <si>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</si>
  <si>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</si>
  <si>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</si>
  <si>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</si>
  <si>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</si>
  <si>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</si>
  <si>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</si>
  <si>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</si>
  <si>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</si>
  <si>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</si>
  <si>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</si>
  <si>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</si>
  <si>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</si>
  <si>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</si>
  <si>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</si>
  <si>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</si>
  <si>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</si>
  <si>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</si>
  <si>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</si>
  <si>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</si>
  <si>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</si>
  <si>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</si>
  <si>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</si>
  <si>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</si>
  <si>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</si>
  <si>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</si>
  <si>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</si>
  <si>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</si>
  <si>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</si>
  <si>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</si>
  <si>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</si>
  <si>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</si>
  <si>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</si>
  <si>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</si>
  <si>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</si>
  <si>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</si>
  <si>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</si>
  <si>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</si>
  <si>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</si>
  <si>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</si>
  <si>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</si>
  <si>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</si>
  <si>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</si>
  <si>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</si>
  <si>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</si>
  <si>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</si>
  <si>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</si>
  <si>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</si>
  <si>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</si>
  <si>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</si>
  <si>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</si>
  <si>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</si>
  <si>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</si>
  <si>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</si>
  <si>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</si>
  <si>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</si>
  <si>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</si>
  <si>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</si>
  <si>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</si>
  <si>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</si>
  <si>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</si>
  <si>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</si>
  <si>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</si>
  <si>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</si>
  <si>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</si>
  <si>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</si>
  <si>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</si>
  <si>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</si>
  <si>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</si>
  <si>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</si>
  <si>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</si>
  <si>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</si>
  <si>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</si>
  <si>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</si>
  <si>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</si>
  <si>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</si>
  <si>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</si>
  <si>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</si>
  <si>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</si>
  <si>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</si>
  <si>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</si>
  <si>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</si>
  <si>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</si>
  <si>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</si>
  <si>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</si>
  <si>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</si>
  <si>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</si>
  <si>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</si>
  <si>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</si>
  <si>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</si>
  <si>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</si>
  <si>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</si>
  <si>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</si>
  <si>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</si>
  <si>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</si>
  <si>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</si>
  <si>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</si>
  <si>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</si>
  <si>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</si>
  <si>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</si>
  <si>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</si>
  <si>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</si>
  <si>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</si>
  <si>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</si>
  <si>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</si>
  <si>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</si>
  <si>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</si>
  <si>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</si>
  <si>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</si>
  <si>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</si>
  <si>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</si>
  <si>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</si>
  <si>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</si>
  <si>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</si>
  <si>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</si>
  <si>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</si>
  <si>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</si>
  <si>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</si>
  <si>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</si>
  <si>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</si>
  <si>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</si>
  <si>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</si>
  <si>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</si>
  <si>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</si>
  <si>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</si>
  <si>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</si>
  <si>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</si>
  <si>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</si>
  <si>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</si>
  <si>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</si>
  <si>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</si>
  <si>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</si>
  <si>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</si>
  <si>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</si>
  <si>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</si>
  <si>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</si>
  <si>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</si>
  <si>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</si>
  <si>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</si>
  <si>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</si>
  <si>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</si>
  <si>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</si>
  <si>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</si>
  <si>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</si>
  <si>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</si>
  <si>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</si>
  <si>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</si>
  <si>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</si>
  <si>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</si>
  <si>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</si>
  <si>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</si>
  <si>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</si>
  <si>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</si>
  <si>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</si>
  <si>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</si>
  <si>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</si>
  <si>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</si>
  <si>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</si>
  <si>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</si>
  <si>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</si>
  <si>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</si>
  <si>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</si>
  <si>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</si>
  <si>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</si>
  <si>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</si>
  <si>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</si>
  <si>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</si>
  <si>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</si>
  <si>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</si>
  <si>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</si>
  <si>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</si>
  <si>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</si>
  <si>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</si>
  <si>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</si>
  <si>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</si>
  <si>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</si>
  <si>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</si>
  <si>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</si>
  <si>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</si>
  <si>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</si>
  <si>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</si>
  <si>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</si>
  <si>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</si>
  <si>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</si>
  <si>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</si>
  <si>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</si>
  <si>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</si>
  <si>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</si>
  <si>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</si>
  <si>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</si>
  <si>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</si>
  <si>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</si>
  <si>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</si>
  <si>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</si>
  <si>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</si>
  <si>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</si>
  <si>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</si>
  <si>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</si>
  <si>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</si>
  <si>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</si>
  <si>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</si>
  <si>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</si>
  <si>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</si>
  <si>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</si>
  <si>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</si>
  <si>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</si>
  <si>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</si>
  <si>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</si>
  <si>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</si>
  <si>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</si>
  <si>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</si>
  <si>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</si>
  <si>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</si>
  <si>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</si>
  <si>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</si>
  <si>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</si>
  <si>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</si>
  <si>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</si>
  <si>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</si>
  <si>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</si>
  <si>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</si>
  <si>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</si>
  <si>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</si>
  <si>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</si>
  <si>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</si>
  <si>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</si>
  <si>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</si>
  <si>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</si>
  <si>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</si>
  <si>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</si>
  <si>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</si>
  <si>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</si>
  <si>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</si>
  <si>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</si>
  <si>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</si>
  <si>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</si>
  <si>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</si>
  <si>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</si>
  <si>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</si>
  <si>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</si>
  <si>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</si>
  <si>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</si>
  <si>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</si>
  <si>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</si>
  <si>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</si>
  <si>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</si>
  <si>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</si>
  <si>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</si>
  <si>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</si>
  <si>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</si>
  <si>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</si>
  <si>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</si>
  <si>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</si>
  <si>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</si>
  <si>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</si>
  <si>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</si>
  <si>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</si>
  <si>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</si>
  <si>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</si>
  <si>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</si>
  <si>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</si>
  <si>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</si>
  <si>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</si>
  <si>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</si>
  <si>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</si>
  <si>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</si>
  <si>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</si>
  <si>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</si>
  <si>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</si>
  <si>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</si>
  <si>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</si>
  <si>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</si>
  <si>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</si>
  <si>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</si>
  <si>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</si>
  <si>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</si>
  <si>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</si>
  <si>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</si>
  <si>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</si>
  <si>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</si>
  <si>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</si>
  <si>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</si>
  <si>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</si>
  <si>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</si>
  <si>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</si>
  <si>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</si>
  <si>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</si>
  <si>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</si>
  <si>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</si>
  <si>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</si>
  <si>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</si>
  <si>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</si>
  <si>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</si>
  <si>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</si>
  <si>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</si>
  <si>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</si>
  <si>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</si>
  <si>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</si>
  <si>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</si>
  <si>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</si>
  <si>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</si>
  <si>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</si>
  <si>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</si>
  <si>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</si>
  <si>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</si>
  <si>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</si>
  <si>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</si>
  <si>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</si>
  <si>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</si>
  <si>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</si>
  <si>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</si>
  <si>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</si>
  <si>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</si>
  <si>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</si>
  <si>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</si>
  <si>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</si>
  <si>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</si>
  <si>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</si>
  <si>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</si>
  <si>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</si>
  <si>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</si>
  <si>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</si>
  <si>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</si>
  <si>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</si>
  <si>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</si>
  <si>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</si>
  <si>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</si>
  <si>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</si>
  <si>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</si>
  <si>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</si>
  <si>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</si>
  <si>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</si>
  <si>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</si>
  <si>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</si>
  <si>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</si>
  <si>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</si>
  <si>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</si>
  <si>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</si>
  <si>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</si>
  <si>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</si>
  <si>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</si>
  <si>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</si>
  <si>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</si>
  <si>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</si>
  <si>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</si>
  <si>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</si>
  <si>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</si>
  <si>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</si>
  <si>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</si>
  <si>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</si>
  <si>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</si>
  <si>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</si>
  <si>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</si>
  <si>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</si>
  <si>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</si>
  <si>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</si>
  <si>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</si>
  <si>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</si>
  <si>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</si>
  <si>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</si>
  <si>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</si>
  <si>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</si>
  <si>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</si>
  <si>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</si>
  <si>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</si>
  <si>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</si>
  <si>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</si>
  <si>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</si>
  <si>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</si>
  <si>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</si>
  <si>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</si>
  <si>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</si>
  <si>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</si>
  <si>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</si>
  <si>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</si>
  <si>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</si>
  <si>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</si>
  <si>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</si>
  <si>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</si>
  <si>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</si>
  <si>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</si>
  <si>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</si>
  <si>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</si>
  <si>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</si>
  <si>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</si>
  <si>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</si>
  <si>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</si>
  <si>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</si>
  <si>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</si>
  <si>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</si>
  <si>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</si>
  <si>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</si>
  <si>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</si>
  <si>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</si>
  <si>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</si>
  <si>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</si>
  <si>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</si>
  <si>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</si>
  <si>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</si>
  <si>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</si>
  <si>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</si>
  <si>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</si>
  <si>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</si>
  <si>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</si>
  <si>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</si>
  <si>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</si>
  <si>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</si>
  <si>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</si>
  <si>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</si>
  <si>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</si>
  <si>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</si>
  <si>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</si>
  <si>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</si>
  <si>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</si>
  <si>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</si>
  <si>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</si>
  <si>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</si>
  <si>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</si>
  <si>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</si>
  <si>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</si>
  <si>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</si>
  <si>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</si>
  <si>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</si>
  <si>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</si>
  <si>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</si>
  <si>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</si>
  <si>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</si>
  <si>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</si>
  <si>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</si>
  <si>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</si>
  <si>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</si>
  <si>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</si>
  <si>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</si>
  <si>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</si>
  <si>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</si>
  <si>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</si>
  <si>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</si>
  <si>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</si>
  <si>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</si>
  <si>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</si>
  <si>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</si>
  <si>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</si>
  <si>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</si>
  <si>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</si>
  <si>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</si>
  <si>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</si>
  <si>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</si>
  <si>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</si>
  <si>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</si>
  <si>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</si>
  <si>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</si>
  <si>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</si>
  <si>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</si>
  <si>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</si>
  <si>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</si>
  <si>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</si>
  <si>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</si>
  <si>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</si>
  <si>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</si>
  <si>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</si>
  <si>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</si>
  <si>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</si>
  <si>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</si>
  <si>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</si>
  <si>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</si>
  <si>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</si>
  <si>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</si>
  <si>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</si>
  <si>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</si>
  <si>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</si>
  <si>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</si>
  <si>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</si>
  <si>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</si>
  <si>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</si>
  <si>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</si>
  <si>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</si>
  <si>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</si>
  <si>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</si>
  <si>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</si>
  <si>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</si>
  <si>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</si>
  <si>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</si>
  <si>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</si>
  <si>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</si>
  <si>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</si>
  <si>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</si>
  <si>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</si>
  <si>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</si>
  <si>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</si>
  <si>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</si>
  <si>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</si>
  <si>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</si>
  <si>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</si>
  <si>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</si>
  <si>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</si>
  <si>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</si>
  <si>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</si>
  <si>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</si>
  <si>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</si>
  <si>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</si>
  <si>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</si>
  <si>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</si>
  <si>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</si>
  <si>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</si>
  <si>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</si>
  <si>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</si>
  <si>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</si>
  <si>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</si>
  <si>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</si>
  <si>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</si>
  <si>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</si>
  <si>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</si>
  <si>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</si>
  <si>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</si>
  <si>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</si>
  <si>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</si>
  <si>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</si>
  <si>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</si>
  <si>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</si>
  <si>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</si>
  <si>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</si>
  <si>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</si>
  <si>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</si>
  <si>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</si>
  <si>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</si>
  <si>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</si>
  <si>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</si>
  <si>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</si>
  <si>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</si>
  <si>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</si>
  <si>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</si>
  <si>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</si>
  <si>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</si>
  <si>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</si>
  <si>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</si>
  <si>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</si>
  <si>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</si>
  <si>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</si>
  <si>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</si>
  <si>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</si>
  <si>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</si>
  <si>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</si>
  <si>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</si>
  <si>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</si>
  <si>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</si>
  <si>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</si>
  <si>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</si>
  <si>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</si>
  <si>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</si>
  <si>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</si>
  <si>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</si>
  <si>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</si>
  <si>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</si>
  <si>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</si>
  <si>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</si>
  <si>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</si>
  <si>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</si>
  <si>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</si>
  <si>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</si>
  <si>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</si>
  <si>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</si>
  <si>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</si>
  <si>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</si>
  <si>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</si>
  <si>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</si>
  <si>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</si>
  <si>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</si>
  <si>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</si>
  <si>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</si>
  <si>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</si>
  <si>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</si>
  <si>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</si>
  <si>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</si>
  <si>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</si>
  <si>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</si>
  <si>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</si>
  <si>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</si>
  <si>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</si>
  <si>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</si>
  <si>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</si>
  <si>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</si>
  <si>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</si>
  <si>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</si>
  <si>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</si>
  <si>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</si>
  <si>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</si>
  <si>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</si>
  <si>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</si>
  <si>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</si>
  <si>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</si>
  <si>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</si>
  <si>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</si>
  <si>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</si>
  <si>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</si>
  <si>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</si>
  <si>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</si>
  <si>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</si>
  <si>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</si>
  <si>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</si>
  <si>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</si>
  <si>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</si>
  <si>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</si>
  <si>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</si>
  <si>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</si>
  <si>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</si>
  <si>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</si>
  <si>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</si>
  <si>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</si>
  <si>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</si>
  <si>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</si>
  <si>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</si>
  <si>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</si>
  <si>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</si>
  <si>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</si>
  <si>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</si>
  <si>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</si>
  <si>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</si>
  <si>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</si>
  <si>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</si>
  <si>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</si>
  <si>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</si>
  <si>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</si>
  <si>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</si>
  <si>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</si>
  <si>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</si>
  <si>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</si>
  <si>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</si>
  <si>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</si>
  <si>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</si>
  <si>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</si>
  <si>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</si>
  <si>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</si>
  <si>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</si>
  <si>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</si>
  <si>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</si>
  <si>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</si>
  <si>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</si>
  <si>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</si>
  <si>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</si>
  <si>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</si>
  <si>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</si>
  <si>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</si>
  <si>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</si>
  <si>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</si>
  <si>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</si>
  <si>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</si>
  <si>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</si>
  <si>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</si>
  <si>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</si>
  <si>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</si>
  <si>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</si>
  <si>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</si>
  <si>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</si>
  <si>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</si>
  <si>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</si>
  <si>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</si>
  <si>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</si>
  <si>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</si>
  <si>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</si>
  <si>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</si>
  <si>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</si>
  <si>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</si>
  <si>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</si>
  <si>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</si>
  <si>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</si>
  <si>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</si>
  <si>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</si>
  <si>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</si>
  <si>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</si>
  <si>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</si>
  <si>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</si>
  <si>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</si>
  <si>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</si>
  <si>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</si>
  <si>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</si>
  <si>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</si>
  <si>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</si>
  <si>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</si>
  <si>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</si>
  <si>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</si>
  <si>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</si>
  <si>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</si>
  <si>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</si>
  <si>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</si>
  <si>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</si>
  <si>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</si>
  <si>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</si>
  <si>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</si>
  <si>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</si>
  <si>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</si>
  <si>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</si>
  <si>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</si>
  <si>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</si>
  <si>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</si>
  <si>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</si>
  <si>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</si>
  <si>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</si>
  <si>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</si>
  <si>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</si>
  <si>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</si>
  <si>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</si>
  <si>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</si>
  <si>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</si>
  <si>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</si>
  <si>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</si>
  <si>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</si>
  <si>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</si>
  <si>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</si>
  <si>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</si>
  <si>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</si>
  <si>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</si>
  <si>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</si>
  <si>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</si>
  <si>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</si>
  <si>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</si>
  <si>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</si>
  <si>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</si>
  <si>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</si>
  <si>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</si>
  <si>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</si>
  <si>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</si>
  <si>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</si>
  <si>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</si>
  <si>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</si>
  <si>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</si>
  <si>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</si>
  <si>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</si>
  <si>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</si>
  <si>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</si>
  <si>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</si>
  <si>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</si>
  <si>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</si>
  <si>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</si>
  <si>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</si>
  <si>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</si>
  <si>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</si>
  <si>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</si>
  <si>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</si>
  <si>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</si>
  <si>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</si>
  <si>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</si>
  <si>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</si>
  <si>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</si>
  <si>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</si>
  <si>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</si>
  <si>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</si>
  <si>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</si>
  <si>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</si>
  <si>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</si>
  <si>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</si>
  <si>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</si>
  <si>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</si>
  <si>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</si>
  <si>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</si>
  <si>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</si>
  <si>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</si>
  <si>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</si>
  <si>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</si>
  <si>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</si>
  <si>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</si>
  <si>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</si>
  <si>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</si>
  <si>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</si>
  <si>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</si>
  <si>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</si>
  <si>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</si>
  <si>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</si>
  <si>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</si>
  <si>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</si>
  <si>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</si>
  <si>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</si>
  <si>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</si>
  <si>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</si>
  <si>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</si>
  <si>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</si>
  <si>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</si>
  <si>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</si>
  <si>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</si>
  <si>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</si>
  <si>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</si>
  <si>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</si>
  <si>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</si>
  <si>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</si>
  <si>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</si>
  <si>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</si>
  <si>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</si>
  <si>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</si>
  <si>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</si>
  <si>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</si>
  <si>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</si>
  <si>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</si>
  <si>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</si>
  <si>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</si>
  <si>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</si>
  <si>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</si>
  <si>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</si>
  <si>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</si>
  <si>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</si>
  <si>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</si>
  <si>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</si>
  <si>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</si>
  <si>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</si>
  <si>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</si>
  <si>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</si>
  <si>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</si>
  <si>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</si>
  <si>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</si>
  <si>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</si>
  <si>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</si>
  <si>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</si>
  <si>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</si>
  <si>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</si>
  <si>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</si>
  <si>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</si>
  <si>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</si>
  <si>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</si>
  <si>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</si>
  <si>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</si>
  <si>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</si>
  <si>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</si>
  <si>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</si>
  <si>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</si>
  <si>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</si>
  <si>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</si>
  <si>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</si>
  <si>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</si>
  <si>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</si>
  <si>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</si>
  <si>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</si>
  <si>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</si>
  <si>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</si>
  <si>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</si>
  <si>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</si>
  <si>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</si>
  <si>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</si>
  <si>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</si>
  <si>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</si>
  <si>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</si>
  <si>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</si>
  <si>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</si>
  <si>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</si>
  <si>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</si>
  <si>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</si>
  <si>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</si>
  <si>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</si>
  <si>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</si>
  <si>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</si>
  <si>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</si>
  <si>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</si>
  <si>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</si>
  <si>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</si>
  <si>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</si>
  <si>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</si>
  <si>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</si>
  <si>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</si>
  <si>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</si>
  <si>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</si>
  <si>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</si>
  <si>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</si>
  <si>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</si>
  <si>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</si>
  <si>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</si>
  <si>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</si>
  <si>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</si>
  <si>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</si>
  <si>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</si>
  <si>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</si>
  <si>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</si>
  <si>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</si>
  <si>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</si>
  <si>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</si>
  <si>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</si>
  <si>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</si>
  <si>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</si>
  <si>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</si>
  <si>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</si>
  <si>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</si>
  <si>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</si>
  <si>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</si>
  <si>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</si>
  <si>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</si>
  <si>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</si>
  <si>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</si>
  <si>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</si>
  <si>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</si>
  <si>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</si>
  <si>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</si>
  <si>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</si>
  <si>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</si>
  <si>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</si>
  <si>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</si>
  <si>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</si>
  <si>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</si>
  <si>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</si>
  <si>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</si>
  <si>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</si>
  <si>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</si>
  <si>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</si>
  <si>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</si>
  <si>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</si>
  <si>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</si>
  <si>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</si>
  <si>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</si>
  <si>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</si>
  <si>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</si>
  <si>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</si>
  <si>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</si>
  <si>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</si>
  <si>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</si>
  <si>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</si>
  <si>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</si>
  <si>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</si>
  <si>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</si>
  <si>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</si>
  <si>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</si>
  <si>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</si>
  <si>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</si>
  <si>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</si>
  <si>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</si>
  <si>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</si>
  <si>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</si>
  <si>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</si>
  <si>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</si>
  <si>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</si>
  <si>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</si>
  <si>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</si>
  <si>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</si>
  <si>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</si>
  <si>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</si>
  <si>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</si>
  <si>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</si>
  <si>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</si>
  <si>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</si>
  <si>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</si>
  <si>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</si>
  <si>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</si>
  <si>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</si>
  <si>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</si>
  <si>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</si>
  <si>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</si>
  <si>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</si>
  <si>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</si>
  <si>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</si>
  <si>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</si>
  <si>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</si>
  <si>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</si>
  <si>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</si>
  <si>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</si>
  <si>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</si>
  <si>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</si>
  <si>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</si>
  <si>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</si>
  <si>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</si>
  <si>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</si>
  <si>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</si>
  <si>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</si>
  <si>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</si>
  <si>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</si>
  <si>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</si>
  <si>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</si>
  <si>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</si>
  <si>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</si>
  <si>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</si>
  <si>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</si>
  <si>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</si>
  <si>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</si>
  <si>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</si>
  <si>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</si>
  <si>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</si>
  <si>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</si>
  <si>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</si>
  <si>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</si>
  <si>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</si>
  <si>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</si>
  <si>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</si>
  <si>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</si>
  <si>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</si>
  <si>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</si>
  <si>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</si>
  <si>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</si>
  <si>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</si>
  <si>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</si>
  <si>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</si>
  <si>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</si>
  <si>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</si>
  <si>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</si>
  <si>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</si>
  <si>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</si>
  <si>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</si>
  <si>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</si>
  <si>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</si>
  <si>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</si>
  <si>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</si>
  <si>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</si>
  <si>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</si>
  <si>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</si>
  <si>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</si>
  <si>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</si>
  <si>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</si>
  <si>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</si>
  <si>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</si>
  <si>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</si>
  <si>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</si>
  <si>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</si>
  <si>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</si>
  <si>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</si>
  <si>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</si>
  <si>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</si>
  <si>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</si>
  <si>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</si>
  <si>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</si>
  <si>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</si>
  <si>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</si>
  <si>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</si>
  <si>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</si>
  <si>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</si>
  <si>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</si>
  <si>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</si>
  <si>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</si>
  <si>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</si>
  <si>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</si>
  <si>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</si>
  <si>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</si>
  <si>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</si>
  <si>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</si>
  <si>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</si>
  <si>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</si>
  <si>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</si>
  <si>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</si>
  <si>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</si>
  <si>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</si>
  <si>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</si>
  <si>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</si>
  <si>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</si>
  <si>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</si>
  <si>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</si>
  <si>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</si>
  <si>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</si>
  <si>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</si>
  <si>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</si>
  <si>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</si>
  <si>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</si>
  <si>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</si>
  <si>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</si>
  <si>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</si>
  <si>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</si>
  <si>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</si>
  <si>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</si>
  <si>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</si>
  <si>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</si>
  <si>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</si>
  <si>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</si>
  <si>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</si>
  <si>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</si>
  <si>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</si>
  <si>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</si>
  <si>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</si>
  <si>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</si>
  <si>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</si>
  <si>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</si>
  <si>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</si>
  <si>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</si>
  <si>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</si>
  <si>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</si>
  <si>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</si>
  <si>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</si>
  <si>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</si>
  <si>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</si>
  <si>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</si>
  <si>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</si>
  <si>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</si>
  <si>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</si>
  <si>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</si>
  <si>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</si>
  <si>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</si>
  <si>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</si>
  <si>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</si>
  <si>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</si>
  <si>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</si>
  <si>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</si>
  <si>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</si>
  <si>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</si>
  <si>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</si>
  <si>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</si>
  <si>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</si>
  <si>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</si>
  <si>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</si>
  <si>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</si>
  <si>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</si>
  <si>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</si>
  <si>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</si>
  <si>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</si>
  <si>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</si>
  <si>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</si>
  <si>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</si>
  <si>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</si>
  <si>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</si>
  <si>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</si>
  <si>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</si>
  <si>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</si>
  <si>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</si>
  <si>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</si>
  <si>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</si>
  <si>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</si>
  <si>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</si>
  <si>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</si>
  <si>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</si>
  <si>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</si>
  <si>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</si>
  <si>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</si>
  <si>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</si>
  <si>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</si>
  <si>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</si>
  <si>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</si>
  <si>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</si>
  <si>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</si>
  <si>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</si>
  <si>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</si>
  <si>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</si>
  <si>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</si>
  <si>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</si>
  <si>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</si>
  <si>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</si>
  <si>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</si>
  <si>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</si>
  <si>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</si>
  <si>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</si>
  <si>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</si>
  <si>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</si>
  <si>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</si>
  <si>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</si>
  <si>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</si>
  <si>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</si>
  <si>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</si>
  <si>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</si>
  <si>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</si>
  <si>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</si>
  <si>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</si>
  <si>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</si>
  <si>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</si>
  <si>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</si>
  <si>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</si>
  <si>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</si>
  <si>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</si>
  <si>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</si>
  <si>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</si>
  <si>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</si>
  <si>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</si>
  <si>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</si>
  <si>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</si>
  <si>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</si>
  <si>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</si>
  <si>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</si>
  <si>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</si>
  <si>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</si>
  <si>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</si>
  <si>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</si>
  <si>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</si>
  <si>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</si>
  <si>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</si>
  <si>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</si>
  <si>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</si>
  <si>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</si>
  <si>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</si>
  <si>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</si>
  <si>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</si>
  <si>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</si>
  <si>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</si>
  <si>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</si>
  <si>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</si>
  <si>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</si>
  <si>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</si>
  <si>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</si>
  <si>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</si>
  <si>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</si>
  <si>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</si>
  <si>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</si>
  <si>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</si>
  <si>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</si>
  <si>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</si>
  <si>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</si>
  <si>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</si>
  <si>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</si>
  <si>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</si>
  <si>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</si>
  <si>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</si>
  <si>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</si>
  <si>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</si>
  <si>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</si>
  <si>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</si>
  <si>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</si>
  <si>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</si>
  <si>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</si>
  <si>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</si>
  <si>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</si>
  <si>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</si>
  <si>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</si>
  <si>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</si>
  <si>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</si>
  <si>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</si>
  <si>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</si>
  <si>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</si>
  <si>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</si>
  <si>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</si>
  <si>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</si>
  <si>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</si>
  <si>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</si>
  <si>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</si>
  <si>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</si>
  <si>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</si>
  <si>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</si>
  <si>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</si>
  <si>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</si>
  <si>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</si>
  <si>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</si>
  <si>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</si>
  <si>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</si>
  <si>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</si>
  <si>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</si>
  <si>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</si>
  <si>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</si>
  <si>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</si>
  <si>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</si>
  <si>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</si>
  <si>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</si>
  <si>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</si>
  <si>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</si>
  <si>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</si>
  <si>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</si>
  <si>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</si>
  <si>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</si>
  <si>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</si>
  <si>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</si>
  <si>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</si>
  <si>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</si>
  <si>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</si>
  <si>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</si>
  <si>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</si>
  <si>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</si>
  <si>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</si>
  <si>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</si>
  <si>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</si>
  <si>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</si>
  <si>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</si>
  <si>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</si>
  <si>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</si>
  <si>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</si>
  <si>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</si>
  <si>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</si>
  <si>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</si>
  <si>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</si>
  <si>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</si>
  <si>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</si>
  <si>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</si>
  <si>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</si>
  <si>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</si>
  <si>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</si>
  <si>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</si>
  <si>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</si>
  <si>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</si>
  <si>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</si>
  <si>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</si>
  <si>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</si>
  <si>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</si>
  <si>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</si>
  <si>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</si>
  <si>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</si>
  <si>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</si>
  <si>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</si>
  <si>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</si>
  <si>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</si>
  <si>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</si>
  <si>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</si>
  <si>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</si>
  <si>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</si>
  <si>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</si>
  <si>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</si>
  <si>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</si>
  <si>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</si>
  <si>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</si>
  <si>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</si>
  <si>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</si>
  <si>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</si>
  <si>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</si>
  <si>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</si>
  <si>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</si>
  <si>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</si>
  <si>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</si>
  <si>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</si>
  <si>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</si>
  <si>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</si>
  <si>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</si>
  <si>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</si>
  <si>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</si>
  <si>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</si>
  <si>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</si>
  <si>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</si>
  <si>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</si>
  <si>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</si>
  <si>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</si>
  <si>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</si>
  <si>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</si>
  <si>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</si>
  <si>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</si>
  <si>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</si>
  <si>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</si>
  <si>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</si>
  <si>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</si>
  <si>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</si>
  <si>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</si>
  <si>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</si>
  <si>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</si>
  <si>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</si>
  <si>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</si>
  <si>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</si>
  <si>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</si>
  <si>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</si>
  <si>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</si>
  <si>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</si>
  <si>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</si>
  <si>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</si>
  <si>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</si>
  <si>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</si>
  <si>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</si>
  <si>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</si>
  <si>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</si>
  <si>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</si>
  <si>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</si>
  <si>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</si>
  <si>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</si>
  <si>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</si>
  <si>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</si>
  <si>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</si>
  <si>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</si>
  <si>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</si>
  <si>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</si>
  <si>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</si>
  <si>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</si>
  <si>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</si>
  <si>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</si>
  <si>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</si>
  <si>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</si>
  <si>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</si>
  <si>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</si>
  <si>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</si>
  <si>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</si>
  <si>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</si>
  <si>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</si>
  <si>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</si>
  <si>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</si>
  <si>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</si>
  <si>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</si>
  <si>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</si>
  <si>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</si>
  <si>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</si>
  <si>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</si>
  <si>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</si>
  <si>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</si>
  <si>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</si>
  <si>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</si>
  <si>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</si>
  <si>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</si>
  <si>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</si>
  <si>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</si>
  <si>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</si>
  <si>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</si>
  <si>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</si>
  <si>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</si>
  <si>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</si>
  <si>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</si>
  <si>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</si>
  <si>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</si>
  <si>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</si>
  <si>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</si>
  <si>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</si>
  <si>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</si>
  <si>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</si>
  <si>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</si>
  <si>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</si>
  <si>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</si>
  <si>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</si>
  <si>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</si>
  <si>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</si>
  <si>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</si>
  <si>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</si>
  <si>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</si>
  <si>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</si>
  <si>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</si>
  <si>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</si>
  <si>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</si>
  <si>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</si>
  <si>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</si>
  <si>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</si>
  <si>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</si>
  <si>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</si>
  <si>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</si>
  <si>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</si>
  <si>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</si>
  <si>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</si>
  <si>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</si>
  <si>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</si>
  <si>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</si>
  <si>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</si>
  <si>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</si>
  <si>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</si>
  <si>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</si>
  <si>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</si>
  <si>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</si>
  <si>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</si>
  <si>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</si>
  <si>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</si>
  <si>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</si>
  <si>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</si>
  <si>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</si>
  <si>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</si>
  <si>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</si>
  <si>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</si>
  <si>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</si>
  <si>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</si>
  <si>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</si>
  <si>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</si>
  <si>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</si>
  <si>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</si>
  <si>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</si>
  <si>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</si>
  <si>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</si>
  <si>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</si>
  <si>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</si>
  <si>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</si>
  <si>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</si>
  <si>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</si>
  <si>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</si>
  <si>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</si>
  <si>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</si>
  <si>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</si>
  <si>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</si>
  <si>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</si>
  <si>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</si>
  <si>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</si>
  <si>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</si>
  <si>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</si>
  <si>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</si>
  <si>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</si>
  <si>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</si>
  <si>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</si>
  <si>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</si>
  <si>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</si>
  <si>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</si>
  <si>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</si>
  <si>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</si>
  <si>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</si>
  <si>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</si>
  <si>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</si>
  <si>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</si>
  <si>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</si>
  <si>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</si>
  <si>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</si>
  <si>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</si>
  <si>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</si>
  <si>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</si>
  <si>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</si>
  <si>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</si>
  <si>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</si>
  <si>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</si>
  <si>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</si>
  <si>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</si>
  <si>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</si>
  <si>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</si>
  <si>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</si>
  <si>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</si>
  <si>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</si>
  <si>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</si>
  <si>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</si>
  <si>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</si>
  <si>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</si>
  <si>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</si>
  <si>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</si>
  <si>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</si>
  <si>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</si>
  <si>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</si>
  <si>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</si>
  <si>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</si>
  <si>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</si>
  <si>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</si>
  <si>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</si>
  <si>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</si>
  <si>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</si>
  <si>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</si>
  <si>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</si>
  <si>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</si>
  <si>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</si>
  <si>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</si>
  <si>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</si>
  <si>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</si>
  <si>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</si>
  <si>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</si>
  <si>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</si>
  <si>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</si>
  <si>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</si>
  <si>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</si>
  <si>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</si>
  <si>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</si>
  <si>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</si>
  <si>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</si>
  <si>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</si>
  <si>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</si>
  <si>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</si>
  <si>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</si>
  <si>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</si>
  <si>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</si>
  <si>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</si>
  <si>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</si>
  <si>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</si>
  <si>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</si>
  <si>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</si>
  <si>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</si>
  <si>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</si>
  <si>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</si>
  <si>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</si>
  <si>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</si>
  <si>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</si>
  <si>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</si>
  <si>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</si>
  <si>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</si>
  <si>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</si>
  <si>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</si>
  <si>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</si>
  <si>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</si>
  <si>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</si>
  <si>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</si>
  <si>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</si>
  <si>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</si>
  <si>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</si>
  <si>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</si>
  <si>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</si>
  <si>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</si>
  <si>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</si>
  <si>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</si>
  <si>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</si>
  <si>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</si>
  <si>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</si>
  <si>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</si>
  <si>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</si>
  <si>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</si>
  <si>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</si>
  <si>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</si>
  <si>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</si>
  <si>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</si>
  <si>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</si>
  <si>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</si>
  <si>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</si>
  <si>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</si>
  <si>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</si>
  <si>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</si>
  <si>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</si>
  <si>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</si>
  <si>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</si>
  <si>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</si>
  <si>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</si>
  <si>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</si>
  <si>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</si>
  <si>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</si>
  <si>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</si>
  <si>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</si>
  <si>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</si>
  <si>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</si>
  <si>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</si>
  <si>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</si>
  <si>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</si>
  <si>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</si>
  <si>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</si>
  <si>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</si>
  <si>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</si>
  <si>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</si>
  <si>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</si>
  <si>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</si>
  <si>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</si>
  <si>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</si>
  <si>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</si>
  <si>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</si>
  <si>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</si>
  <si>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</si>
  <si>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</si>
  <si>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</si>
  <si>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</si>
  <si>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</si>
  <si>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</si>
  <si>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</si>
  <si>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</si>
  <si>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</si>
  <si>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</si>
  <si>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</si>
  <si>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</si>
  <si>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</si>
  <si>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</si>
  <si>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</si>
  <si>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</si>
  <si>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</si>
  <si>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</si>
  <si>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</si>
  <si>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</si>
  <si>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</si>
  <si>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</si>
  <si>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</si>
  <si>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</si>
  <si>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</si>
  <si>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</si>
  <si>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</si>
  <si>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</si>
  <si>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</si>
  <si>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</si>
  <si>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</si>
  <si>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</si>
  <si>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</si>
  <si>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</si>
  <si>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</si>
  <si>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</si>
  <si>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</si>
  <si>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</si>
  <si>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</si>
  <si>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</si>
  <si>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</si>
  <si>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</si>
  <si>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</si>
  <si>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</si>
  <si>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</si>
  <si>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</si>
  <si>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</si>
  <si>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</si>
  <si>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</si>
  <si>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</si>
  <si>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</si>
  <si>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</si>
  <si>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</si>
  <si>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</si>
  <si>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</si>
  <si>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</si>
  <si>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</si>
  <si>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</si>
  <si>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</si>
  <si>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</si>
  <si>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</si>
  <si>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</si>
  <si>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</si>
  <si>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</si>
  <si>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</si>
  <si>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</si>
  <si>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</si>
  <si>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</si>
  <si>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</si>
  <si>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</si>
  <si>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</si>
  <si>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</si>
  <si>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</si>
  <si>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</si>
  <si>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</si>
  <si>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</si>
  <si>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</si>
  <si>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</si>
  <si>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</si>
  <si>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</si>
  <si>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</si>
  <si>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</si>
  <si>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</si>
  <si>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</si>
  <si>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</si>
  <si>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</si>
  <si>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</si>
  <si>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</si>
  <si>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</si>
  <si>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</si>
  <si>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</si>
  <si>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</si>
  <si>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</si>
  <si>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</si>
  <si>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</si>
  <si>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</si>
  <si>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</si>
  <si>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</si>
  <si>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</si>
  <si>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</si>
  <si>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</si>
  <si>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</si>
  <si>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</si>
  <si>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</si>
  <si>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</si>
  <si>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</si>
  <si>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</si>
  <si>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</si>
  <si>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</si>
  <si>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</si>
  <si>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</si>
  <si>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</si>
  <si>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</si>
  <si>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</si>
  <si>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</si>
  <si>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</si>
  <si>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</si>
  <si>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</si>
  <si>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</si>
  <si>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</si>
  <si>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</si>
  <si>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</si>
  <si>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</si>
  <si>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</si>
  <si>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</si>
  <si>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</si>
  <si>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</si>
  <si>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</si>
  <si>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</si>
  <si>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</si>
  <si>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</si>
  <si>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</si>
  <si>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</si>
  <si>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</si>
  <si>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</si>
  <si>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</si>
  <si>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</si>
  <si>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</si>
  <si>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</si>
  <si>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</si>
  <si>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</si>
  <si>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</si>
  <si>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</si>
  <si>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</si>
  <si>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</si>
  <si>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</si>
  <si>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</si>
  <si>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</si>
  <si>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</si>
  <si>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</si>
  <si>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</si>
  <si>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</si>
  <si>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</si>
  <si>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</si>
  <si>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</si>
  <si>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</si>
  <si>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</si>
  <si>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</si>
  <si>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</si>
  <si>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</si>
  <si>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</si>
  <si>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</si>
  <si>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</si>
  <si>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</si>
  <si>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</si>
  <si>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</si>
  <si>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</si>
  <si>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</si>
  <si>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</si>
  <si>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</si>
  <si>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</si>
  <si>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</si>
  <si>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</si>
  <si>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</si>
  <si>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</si>
  <si>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</si>
  <si>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</si>
  <si>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</si>
  <si>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</si>
  <si>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</si>
  <si>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</si>
  <si>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</si>
  <si>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</si>
  <si>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</si>
  <si>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</si>
  <si>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</si>
  <si>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</si>
  <si>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</si>
  <si>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</si>
  <si>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</si>
  <si>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</si>
  <si>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</si>
  <si>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</si>
  <si>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</si>
  <si>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</si>
  <si>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</si>
  <si>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</si>
  <si>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</si>
  <si>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</si>
  <si>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</si>
  <si>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</si>
  <si>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</si>
  <si>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</si>
  <si>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</si>
  <si>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</si>
  <si>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</si>
  <si>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</si>
  <si>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</si>
  <si>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</si>
  <si>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</si>
  <si>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</si>
  <si>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</si>
  <si>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</si>
  <si>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</si>
  <si>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</si>
  <si>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</si>
  <si>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</si>
  <si>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</si>
  <si>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</si>
  <si>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</si>
  <si>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</si>
  <si>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</si>
  <si>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</si>
  <si>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</si>
  <si>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</si>
  <si>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</si>
  <si>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</si>
  <si>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</si>
  <si>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</si>
  <si>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</si>
  <si>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</si>
  <si>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</si>
  <si>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</si>
  <si>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</si>
  <si>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</si>
  <si>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</si>
  <si>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</si>
  <si>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</si>
  <si>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</si>
  <si>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</si>
  <si>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</si>
  <si>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</si>
  <si>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</si>
  <si>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</si>
  <si>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</si>
  <si>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</si>
  <si>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</si>
  <si>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</si>
  <si>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</si>
  <si>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</si>
  <si>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</si>
  <si>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</si>
  <si>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</si>
  <si>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</si>
  <si>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</si>
  <si>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</si>
  <si>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</si>
  <si>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</si>
  <si>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</si>
  <si>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</si>
  <si>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</si>
  <si>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</si>
  <si>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</si>
  <si>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</si>
  <si>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</si>
  <si>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</si>
  <si>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</si>
  <si>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</si>
  <si>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</si>
  <si>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</si>
  <si>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</si>
  <si>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</si>
  <si>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</si>
  <si>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</si>
  <si>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</si>
  <si>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</si>
  <si>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</si>
  <si>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</si>
  <si>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</si>
  <si>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</si>
  <si>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</si>
  <si>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</si>
  <si>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</si>
  <si>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</si>
  <si>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</si>
  <si>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</si>
  <si>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</si>
  <si>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</si>
  <si>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</si>
  <si>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</si>
  <si>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</si>
  <si>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</si>
  <si>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</si>
  <si>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</si>
  <si>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</si>
  <si>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</si>
  <si>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</si>
  <si>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</si>
  <si>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</si>
  <si>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</si>
  <si>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</si>
  <si>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</si>
  <si>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</si>
  <si>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</si>
  <si>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</si>
  <si>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</si>
  <si>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</si>
  <si>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</si>
  <si>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</si>
  <si>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</si>
  <si>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</si>
  <si>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</si>
  <si>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</si>
  <si>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</si>
  <si>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</si>
  <si>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</si>
  <si>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</si>
  <si>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</si>
  <si>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</si>
  <si>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</si>
  <si>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</si>
  <si>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</si>
  <si>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</si>
  <si>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</si>
  <si>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</si>
  <si>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</si>
  <si>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</si>
  <si>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</si>
  <si>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</si>
  <si>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</si>
  <si>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</si>
  <si>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</si>
  <si>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</si>
  <si>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</si>
  <si>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</si>
  <si>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</si>
  <si>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</si>
  <si>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</si>
  <si>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</si>
  <si>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</si>
  <si>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</si>
  <si>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</si>
  <si>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</si>
  <si>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</si>
  <si>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</si>
  <si>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</si>
  <si>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</si>
  <si>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</si>
  <si>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</si>
  <si>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</si>
  <si>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</si>
  <si>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</si>
  <si>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</si>
  <si>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</si>
  <si>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</si>
  <si>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</si>
  <si>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</si>
  <si>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</si>
  <si>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</si>
  <si>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</si>
  <si>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</si>
  <si>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</si>
  <si>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</si>
  <si>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</si>
  <si>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</si>
  <si>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</si>
  <si>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</si>
  <si>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</si>
  <si>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</si>
  <si>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</si>
  <si>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</si>
  <si>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</si>
  <si>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</si>
  <si>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</si>
  <si>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</si>
  <si>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</si>
  <si>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</si>
  <si>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</si>
  <si>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</si>
  <si>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</si>
  <si>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</si>
  <si>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</si>
  <si>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</si>
  <si>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</si>
  <si>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</si>
  <si>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</si>
  <si>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</si>
  <si>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</si>
  <si>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</si>
  <si>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</si>
  <si>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</si>
  <si>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</si>
  <si>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</si>
  <si>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</si>
  <si>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</si>
  <si>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</si>
  <si>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</si>
  <si>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</si>
  <si>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</si>
  <si>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</si>
  <si>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</si>
  <si>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</si>
  <si>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</si>
  <si>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</si>
  <si>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</si>
  <si>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</si>
  <si>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</si>
  <si>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</si>
  <si>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</si>
  <si>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</si>
  <si>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</si>
  <si>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</si>
  <si>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</si>
  <si>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</si>
  <si>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</si>
  <si>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</si>
  <si>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</si>
  <si>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</si>
  <si>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</si>
  <si>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</si>
  <si>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</si>
  <si>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</si>
  <si>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</si>
  <si>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</si>
  <si>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</si>
  <si>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</si>
  <si>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</si>
  <si>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</si>
  <si>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</si>
  <si>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</si>
  <si>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</si>
  <si>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</si>
  <si>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</si>
  <si>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</si>
  <si>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</si>
  <si>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</si>
  <si>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</si>
  <si>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</si>
  <si>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</si>
  <si>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</si>
  <si>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</si>
  <si>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</si>
  <si>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</si>
  <si>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</si>
  <si>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</si>
  <si>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</si>
  <si>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</si>
  <si>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</si>
  <si>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</si>
  <si>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</si>
  <si>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</si>
  <si>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</si>
  <si>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</si>
  <si>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</si>
  <si>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</si>
  <si>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</si>
  <si>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</si>
  <si>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</si>
  <si>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</si>
  <si>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</si>
  <si>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</si>
  <si>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</si>
  <si>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</si>
  <si>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</si>
  <si>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</si>
  <si>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</si>
  <si>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</si>
  <si>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</si>
  <si>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</si>
  <si>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</si>
  <si>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</si>
  <si>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</si>
  <si>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</si>
  <si>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</si>
  <si>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</si>
  <si>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</si>
  <si>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</si>
  <si>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</si>
  <si>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</si>
  <si>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</si>
  <si>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</si>
  <si>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</si>
  <si>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</si>
  <si>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</si>
  <si>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</si>
  <si>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</si>
  <si>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</si>
  <si>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</si>
  <si>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</si>
  <si>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</si>
  <si>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</si>
  <si>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</si>
  <si>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</si>
  <si>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</si>
  <si>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</si>
  <si>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</si>
  <si>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</si>
  <si>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</si>
  <si>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</si>
  <si>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</si>
  <si>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</si>
  <si>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</si>
  <si>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</si>
  <si>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</si>
  <si>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</si>
  <si>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</si>
  <si>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</si>
  <si>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</si>
  <si>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</si>
  <si>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</si>
  <si>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</si>
  <si>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</si>
  <si>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</si>
  <si>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</si>
  <si>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</si>
  <si>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</si>
  <si>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</si>
  <si>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</si>
  <si>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</si>
  <si>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</si>
  <si>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</si>
  <si>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</si>
  <si>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</si>
  <si>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</si>
  <si>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</si>
  <si>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</si>
  <si>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</si>
  <si>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</si>
  <si>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</si>
  <si>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</si>
  <si>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</si>
  <si>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</si>
  <si>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</si>
  <si>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</si>
  <si>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</si>
  <si>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</si>
  <si>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</si>
  <si>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</si>
  <si>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</si>
  <si>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</si>
  <si>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</si>
  <si>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</si>
  <si>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</si>
  <si>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</si>
  <si>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</si>
  <si>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</si>
  <si>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</si>
  <si>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</si>
  <si>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</si>
  <si>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</si>
  <si>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</si>
  <si>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</si>
  <si>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</si>
  <si>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</si>
  <si>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</si>
  <si>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</si>
  <si>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</si>
  <si>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</si>
  <si>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</si>
  <si>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</si>
  <si>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</si>
  <si>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</si>
  <si>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</si>
  <si>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</si>
  <si>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</si>
  <si>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</si>
  <si>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</si>
  <si>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</si>
  <si>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</si>
  <si>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</si>
  <si>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</si>
  <si>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</si>
  <si>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</si>
  <si>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</si>
  <si>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</si>
  <si>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</si>
  <si>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</si>
  <si>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</si>
  <si>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</si>
  <si>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</si>
  <si>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</si>
  <si>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</si>
  <si>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</si>
  <si>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</si>
  <si>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</si>
  <si>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</si>
  <si>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</si>
  <si>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</si>
  <si>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</si>
  <si>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</si>
  <si>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</si>
  <si>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</si>
  <si>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</si>
  <si>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</si>
  <si>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</si>
  <si>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</si>
  <si>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</si>
  <si>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</si>
  <si>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</si>
  <si>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</si>
  <si>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</si>
  <si>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</si>
  <si>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</si>
  <si>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</si>
  <si>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</si>
  <si>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</si>
  <si>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</si>
  <si>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</si>
  <si>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</si>
  <si>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</si>
  <si>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</si>
  <si>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</si>
  <si>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</si>
  <si>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</si>
  <si>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</si>
  <si>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</si>
  <si>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</si>
  <si>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</si>
  <si>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</si>
  <si>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</si>
  <si>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</si>
  <si>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</si>
  <si>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</si>
  <si>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</si>
  <si>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</si>
  <si>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</si>
  <si>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</si>
  <si>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</si>
  <si>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</si>
  <si>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</si>
  <si>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</si>
  <si>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</si>
  <si>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</si>
  <si>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</si>
  <si>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</si>
  <si>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</si>
  <si>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</si>
  <si>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</si>
  <si>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</si>
  <si>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</si>
  <si>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</si>
  <si>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</si>
  <si>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</si>
  <si>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</si>
  <si>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</si>
  <si>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</si>
  <si>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</si>
  <si>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</si>
  <si>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</si>
  <si>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</si>
  <si>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</si>
  <si>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</si>
  <si>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</si>
  <si>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</si>
  <si>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</si>
  <si>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</si>
  <si>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</si>
  <si>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</si>
  <si>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</si>
  <si>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</si>
  <si>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</si>
  <si>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</si>
  <si>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</si>
  <si>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</si>
  <si>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</si>
  <si>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</si>
  <si>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</si>
  <si>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</si>
  <si>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</si>
  <si>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</si>
  <si>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</si>
  <si>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</si>
  <si>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</si>
  <si>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</si>
  <si>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</si>
  <si>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</si>
  <si>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</si>
  <si>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</si>
  <si>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</si>
  <si>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</si>
  <si>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</si>
  <si>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</si>
  <si>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</si>
  <si>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</si>
  <si>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</si>
  <si>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</si>
  <si>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</si>
  <si>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</si>
  <si>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</si>
  <si>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</si>
  <si>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</si>
  <si>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</si>
  <si>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</si>
  <si>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</si>
  <si>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</si>
  <si>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</si>
  <si>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</si>
  <si>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</si>
  <si>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</si>
  <si>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</si>
  <si>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</si>
  <si>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</si>
  <si>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</si>
  <si>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</si>
  <si>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</si>
  <si>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</si>
  <si>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</si>
  <si>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</si>
  <si>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</si>
  <si>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</si>
  <si>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</si>
  <si>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</si>
  <si>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</si>
  <si>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</si>
  <si>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</si>
  <si>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</si>
  <si>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</si>
  <si>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</si>
  <si>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</si>
  <si>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</si>
  <si>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</si>
  <si>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</si>
  <si>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</si>
  <si>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</si>
  <si>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</si>
  <si>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</si>
  <si>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</si>
  <si>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</si>
  <si>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</si>
  <si>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</si>
  <si>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</si>
  <si>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</si>
  <si>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</si>
  <si>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</si>
  <si>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</si>
  <si>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</si>
  <si>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</si>
  <si>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</si>
  <si>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</si>
  <si>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</si>
  <si>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</si>
  <si>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</si>
  <si>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</si>
  <si>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</si>
  <si>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</si>
  <si>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</si>
  <si>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</si>
  <si>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</si>
  <si>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</si>
  <si>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</si>
  <si>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</si>
  <si>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</si>
  <si>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</si>
  <si>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</si>
  <si>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</si>
  <si>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</si>
  <si>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</si>
  <si>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</si>
  <si>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</si>
  <si>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</si>
  <si>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</si>
  <si>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</si>
  <si>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</si>
  <si>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</si>
  <si>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</si>
  <si>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</si>
  <si>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</si>
  <si>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</si>
  <si>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</si>
  <si>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</si>
  <si>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</si>
  <si>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</si>
  <si>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</si>
  <si>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</si>
  <si>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</si>
  <si>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</si>
  <si>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</si>
  <si>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</si>
  <si>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</si>
  <si>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</si>
  <si>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</si>
  <si>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</si>
  <si>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</si>
  <si>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</si>
  <si>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</si>
  <si>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</si>
  <si>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</si>
  <si>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</si>
  <si>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</si>
  <si>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</si>
  <si>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</si>
  <si>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</si>
  <si>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</si>
  <si>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</si>
  <si>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</si>
  <si>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</si>
  <si>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</si>
  <si>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</si>
  <si>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</si>
  <si>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</si>
  <si>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</si>
  <si>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</si>
  <si>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</si>
  <si>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</si>
  <si>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</si>
  <si>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</si>
  <si>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</si>
  <si>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</si>
  <si>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</si>
  <si>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</si>
  <si>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</si>
  <si>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</si>
  <si>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</si>
  <si>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</si>
  <si>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</si>
  <si>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</si>
  <si>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</si>
  <si>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</si>
  <si>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</si>
  <si>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</si>
  <si>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</si>
  <si>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</si>
  <si>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</si>
  <si>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</si>
  <si>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</si>
  <si>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</si>
  <si>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</si>
  <si>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</si>
  <si>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</si>
  <si>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</si>
  <si>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</si>
  <si>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</si>
  <si>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</si>
  <si>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</si>
  <si>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</si>
  <si>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</si>
  <si>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</si>
  <si>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</si>
  <si>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</si>
  <si>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</si>
  <si>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</si>
  <si>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</si>
  <si>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</si>
  <si>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</si>
  <si>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</si>
  <si>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</si>
  <si>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</si>
  <si>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</si>
  <si>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</si>
  <si>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</si>
  <si>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</si>
  <si>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</si>
  <si>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</si>
  <si>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</si>
  <si>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</si>
  <si>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</si>
  <si>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</si>
  <si>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</si>
  <si>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</si>
  <si>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</si>
  <si>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</si>
  <si>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</si>
  <si>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</si>
  <si>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</si>
  <si>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</si>
  <si>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</si>
  <si>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</si>
  <si>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</si>
  <si>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</si>
  <si>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</si>
  <si>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</si>
  <si>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</si>
  <si>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</si>
  <si>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</si>
  <si>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</si>
  <si>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</si>
  <si>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</si>
  <si>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</si>
  <si>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</si>
  <si>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</si>
  <si>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</si>
  <si>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</si>
  <si>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</si>
  <si>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</si>
  <si>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</si>
  <si>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</si>
  <si>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</si>
  <si>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</si>
  <si>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</si>
  <si>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</si>
  <si>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</si>
  <si>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</si>
  <si>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</si>
  <si>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</si>
  <si>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</si>
  <si>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</si>
  <si>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</si>
  <si>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</si>
  <si>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</si>
  <si>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</si>
  <si>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</si>
  <si>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</si>
  <si>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</si>
  <si>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</si>
  <si>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</si>
  <si>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</si>
  <si>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</si>
  <si>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</si>
  <si>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</si>
  <si>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</si>
  <si>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</si>
  <si>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</si>
  <si>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</si>
  <si>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</si>
  <si>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</si>
  <si>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</si>
  <si>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</si>
  <si>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</si>
  <si>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</si>
  <si>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</si>
  <si>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</si>
  <si>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</si>
  <si>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</si>
  <si>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</si>
  <si>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</si>
  <si>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</si>
  <si>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</si>
  <si>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</si>
  <si>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</si>
  <si>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</si>
  <si>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</si>
  <si>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</si>
  <si>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</si>
  <si>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</si>
  <si>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</si>
  <si>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</si>
  <si>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</si>
  <si>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</si>
  <si>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</si>
  <si>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</si>
  <si>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</si>
  <si>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</si>
  <si>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</si>
  <si>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</si>
  <si>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</si>
  <si>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</si>
  <si>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</si>
  <si>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</si>
  <si>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</si>
  <si>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</si>
  <si>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</si>
  <si>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</si>
  <si>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</si>
  <si>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</si>
  <si>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</si>
  <si>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</si>
  <si>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</si>
  <si>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</si>
  <si>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</si>
  <si>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</si>
  <si>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</si>
  <si>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</si>
  <si>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</si>
  <si>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</si>
  <si>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</si>
  <si>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</si>
  <si>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</si>
  <si>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</si>
  <si>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</si>
  <si>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</si>
  <si>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</si>
  <si>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</si>
  <si>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</si>
  <si>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</si>
  <si>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</si>
  <si>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</si>
  <si>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</si>
  <si>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</si>
  <si>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</si>
  <si>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</si>
  <si>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</si>
  <si>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</si>
  <si>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</si>
  <si>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</si>
  <si>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</si>
  <si>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</si>
  <si>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</si>
  <si>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</si>
  <si>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</si>
  <si>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</si>
  <si>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</si>
  <si>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</si>
  <si>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</si>
  <si>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</si>
  <si>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</si>
  <si>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</si>
  <si>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</si>
  <si>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</si>
  <si>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</si>
  <si>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</si>
  <si>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</si>
  <si>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</si>
  <si>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</si>
  <si>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</si>
  <si>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</si>
  <si>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</si>
  <si>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</si>
  <si>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</si>
  <si>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</si>
  <si>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</si>
  <si>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</si>
  <si>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</si>
  <si>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</si>
  <si>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</si>
  <si>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</si>
  <si>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</si>
  <si>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</si>
  <si>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</si>
  <si>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</si>
  <si>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</si>
  <si>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</si>
  <si>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</si>
  <si>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</si>
  <si>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</si>
  <si>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</si>
  <si>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</si>
  <si>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</si>
  <si>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</si>
  <si>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</si>
  <si>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</si>
  <si>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</si>
  <si>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</si>
  <si>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</si>
  <si>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</si>
  <si>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</si>
  <si>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</si>
  <si>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</si>
  <si>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</si>
  <si>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</si>
  <si>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</si>
  <si>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</si>
  <si>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</si>
  <si>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</si>
  <si>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</si>
  <si>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</si>
  <si>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</si>
  <si>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</si>
  <si>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</si>
  <si>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</si>
  <si>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</si>
  <si>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</si>
  <si>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</si>
  <si>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</si>
  <si>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</si>
  <si>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</si>
  <si>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</si>
  <si>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</si>
  <si>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</si>
  <si>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</si>
  <si>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</si>
  <si>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</si>
  <si>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</si>
  <si>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</si>
  <si>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</si>
  <si>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</si>
  <si>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</si>
  <si>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</si>
  <si>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</si>
  <si>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</si>
  <si>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</si>
  <si>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</si>
  <si>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</si>
  <si>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</si>
  <si>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</si>
  <si>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</si>
  <si>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</si>
  <si>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</si>
  <si>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</si>
  <si>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</si>
  <si>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</si>
  <si>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</si>
  <si>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</si>
  <si>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</si>
  <si>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</si>
  <si>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</si>
  <si>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</si>
  <si>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</si>
  <si>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</si>
  <si>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</si>
  <si>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</si>
  <si>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</si>
  <si>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</si>
  <si>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</si>
  <si>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</si>
  <si>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</si>
  <si>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</si>
  <si>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</si>
  <si>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</si>
  <si>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</si>
  <si>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</si>
  <si>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</si>
  <si>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</si>
  <si>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</si>
  <si>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</si>
  <si>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</si>
  <si>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</si>
  <si>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</si>
  <si>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</si>
  <si>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</si>
  <si>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</si>
  <si>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</si>
  <si>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</si>
  <si>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</si>
  <si>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</si>
  <si>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</si>
  <si>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</si>
  <si>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</si>
  <si>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</si>
  <si>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</si>
  <si>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</si>
  <si>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</si>
  <si>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</si>
  <si>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</si>
  <si>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</si>
  <si>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</si>
  <si>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</si>
  <si>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</si>
  <si>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</si>
  <si>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</si>
  <si>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</si>
  <si>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</si>
  <si>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</si>
  <si>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</si>
  <si>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</si>
  <si>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</si>
  <si>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</si>
  <si>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</si>
  <si>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</si>
  <si>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</si>
  <si>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</si>
  <si>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</si>
  <si>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</si>
  <si>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</si>
  <si>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</si>
  <si>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</si>
  <si>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</si>
  <si>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</si>
  <si>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</si>
  <si>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</si>
  <si>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</si>
  <si>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</si>
  <si>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</si>
  <si>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</si>
  <si>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</si>
  <si>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</si>
  <si>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</si>
  <si>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</si>
  <si>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</si>
  <si>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</si>
  <si>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</si>
  <si>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</si>
  <si>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</si>
  <si>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</si>
  <si>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</si>
  <si>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</si>
  <si>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</si>
  <si>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</si>
  <si>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</si>
  <si>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</si>
  <si>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</si>
  <si>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</si>
  <si>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</si>
  <si>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</si>
  <si>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</si>
  <si>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</si>
  <si>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</si>
  <si>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</si>
  <si>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</si>
  <si>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</si>
  <si>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</si>
  <si>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</si>
  <si>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</si>
  <si>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</si>
  <si>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</si>
  <si>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</si>
  <si>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</si>
  <si>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</si>
  <si>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</si>
  <si>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</si>
  <si>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</si>
  <si>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</si>
  <si>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</si>
  <si>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</si>
  <si>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</si>
  <si>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</si>
  <si>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</si>
  <si>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</si>
  <si>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</si>
  <si>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</si>
  <si>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</si>
  <si>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</si>
  <si>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</si>
  <si>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</si>
  <si>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</si>
  <si>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</si>
  <si>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</si>
  <si>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</si>
  <si>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</si>
  <si>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</si>
  <si>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</si>
  <si>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</si>
  <si>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</si>
  <si>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</si>
  <si>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</si>
  <si>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</si>
  <si>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</si>
  <si>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</si>
  <si>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</si>
  <si>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</si>
  <si>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</si>
  <si>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</si>
  <si>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</si>
  <si>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</si>
  <si>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</si>
  <si>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</si>
  <si>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</si>
  <si>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</si>
  <si>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</si>
  <si>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</si>
  <si>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</si>
  <si>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</si>
  <si>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</si>
  <si>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</si>
  <si>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</si>
  <si>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</si>
  <si>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</si>
  <si>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</si>
  <si>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</si>
  <si>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</si>
  <si>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</si>
  <si>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</si>
  <si>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</si>
  <si>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</si>
  <si>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</si>
  <si>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</si>
  <si>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</si>
  <si>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</si>
  <si>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</si>
  <si>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</si>
  <si>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</si>
  <si>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</si>
  <si>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</si>
  <si>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</si>
  <si>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</si>
  <si>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</si>
  <si>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</si>
  <si>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</si>
  <si>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</si>
  <si>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</si>
  <si>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</si>
  <si>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</si>
  <si>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</si>
  <si>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</si>
  <si>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</si>
  <si>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</si>
  <si>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</si>
  <si>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</si>
  <si>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</si>
  <si>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</si>
  <si>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</si>
  <si>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</si>
  <si>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</si>
  <si>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</si>
  <si>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</si>
  <si>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</si>
  <si>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</si>
  <si>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</si>
  <si>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</si>
  <si>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</si>
  <si>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</si>
  <si>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</si>
  <si>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</si>
  <si>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</si>
  <si>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</si>
  <si>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</si>
  <si>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</si>
  <si>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</si>
  <si>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</si>
  <si>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</si>
  <si>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</si>
  <si>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</si>
  <si>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</si>
  <si>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</si>
  <si>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</si>
  <si>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</si>
  <si>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</si>
  <si>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</si>
  <si>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</si>
  <si>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</si>
  <si>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</si>
  <si>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</si>
  <si>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</si>
  <si>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</si>
  <si>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</si>
  <si>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</si>
  <si>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</si>
  <si>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</si>
  <si>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</si>
  <si>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</si>
  <si>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</si>
  <si>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</si>
  <si>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</si>
  <si>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</si>
  <si>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</si>
  <si>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</si>
  <si>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</si>
  <si>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</si>
  <si>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</si>
  <si>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</si>
  <si>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</si>
  <si>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</si>
  <si>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</si>
  <si>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</si>
  <si>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</si>
  <si>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</si>
  <si>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</si>
  <si>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</si>
  <si>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</si>
  <si>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</si>
  <si>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</si>
  <si>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</si>
  <si>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</si>
  <si>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</si>
  <si>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</si>
  <si>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</si>
  <si>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</si>
  <si>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</si>
  <si>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</si>
  <si>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</si>
  <si>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</si>
  <si>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</si>
  <si>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</si>
  <si>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</si>
  <si>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</si>
  <si>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</si>
  <si>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</si>
  <si>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</si>
  <si>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</si>
  <si>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</si>
  <si>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</si>
  <si>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</si>
  <si>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</si>
  <si>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</si>
  <si>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</si>
  <si>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</si>
  <si>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</si>
  <si>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</si>
  <si>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</si>
  <si>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</si>
  <si>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</si>
  <si>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</si>
  <si>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</si>
  <si>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</si>
  <si>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</si>
  <si>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</si>
  <si>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</si>
  <si>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</si>
  <si>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</si>
  <si>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</si>
  <si>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</si>
  <si>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</si>
  <si>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</si>
  <si>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</si>
  <si>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</si>
  <si>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</si>
  <si>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</si>
  <si>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</si>
  <si>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</si>
  <si>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</si>
  <si>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</si>
  <si>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</si>
  <si>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</si>
  <si>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</si>
  <si>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</si>
  <si>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</si>
  <si>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</si>
  <si>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</si>
  <si>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</si>
  <si>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</si>
  <si>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</si>
  <si>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</si>
  <si>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</si>
  <si>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</si>
  <si>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</si>
  <si>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</si>
  <si>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</si>
  <si>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</si>
  <si>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</si>
  <si>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</si>
  <si>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</si>
  <si>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</si>
  <si>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</si>
  <si>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</si>
  <si>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</si>
  <si>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</si>
  <si>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</si>
  <si>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</si>
  <si>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</si>
  <si>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</si>
  <si>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</si>
  <si>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</si>
  <si>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</si>
  <si>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</si>
  <si>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</si>
  <si>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</si>
  <si>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</si>
  <si>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</si>
  <si>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</si>
  <si>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</si>
  <si>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</si>
  <si>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</si>
  <si>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</si>
  <si>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</si>
  <si>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</si>
  <si>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</si>
  <si>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</si>
  <si>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</si>
  <si>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</si>
  <si>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</si>
  <si>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</si>
  <si>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</si>
  <si>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</si>
  <si>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</si>
  <si>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</si>
  <si>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</si>
  <si>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</si>
  <si>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</si>
  <si>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</si>
  <si>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</si>
  <si>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</si>
  <si>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</si>
  <si>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</si>
  <si>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</si>
  <si>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</si>
  <si>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</si>
  <si>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</si>
  <si>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</si>
  <si>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</si>
  <si>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</si>
  <si>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</si>
  <si>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</si>
  <si>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</si>
  <si>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</si>
  <si>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</si>
  <si>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</si>
  <si>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</si>
  <si>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</si>
  <si>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</si>
  <si>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</si>
  <si>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</si>
  <si>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</si>
  <si>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</si>
  <si>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</si>
  <si>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</si>
  <si>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</si>
  <si>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</si>
  <si>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</si>
  <si>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</si>
  <si>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</si>
  <si>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</si>
  <si>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</si>
  <si>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</si>
  <si>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</si>
  <si>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</si>
  <si>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</si>
  <si>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</si>
  <si>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</si>
  <si>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</si>
  <si>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</si>
  <si>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</si>
  <si>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</si>
  <si>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</si>
  <si>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</si>
  <si>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</si>
  <si>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</si>
  <si>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</si>
  <si>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</si>
  <si>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</si>
  <si>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</si>
  <si>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</si>
  <si>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</si>
  <si>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</si>
  <si>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</si>
  <si>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</si>
  <si>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</si>
  <si>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</si>
  <si>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</si>
  <si>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</si>
  <si>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</si>
  <si>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</si>
  <si>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</si>
  <si>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</si>
  <si>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</si>
  <si>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</si>
  <si>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</si>
  <si>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</si>
  <si>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</si>
  <si>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</si>
  <si>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</si>
  <si>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</si>
  <si>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</si>
  <si>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</si>
  <si>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</si>
  <si>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</si>
  <si>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</si>
  <si>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</si>
  <si>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</si>
  <si>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</si>
  <si>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</si>
  <si>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</si>
  <si>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</si>
  <si>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</si>
  <si>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</si>
  <si>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</si>
  <si>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</si>
  <si>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</si>
  <si>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</si>
  <si>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</si>
  <si>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</si>
  <si>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</si>
  <si>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</si>
  <si>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</si>
  <si>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</si>
  <si>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</si>
  <si>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</si>
  <si>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</si>
  <si>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</si>
  <si>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</si>
  <si>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</si>
  <si>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</si>
  <si>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</si>
  <si>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</si>
  <si>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</si>
  <si>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</si>
  <si>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</si>
  <si>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</si>
  <si>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</si>
  <si>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</si>
  <si>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</si>
  <si>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</si>
  <si>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</si>
  <si>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</si>
  <si>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</si>
  <si>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</si>
  <si>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</si>
  <si>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</si>
  <si>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</si>
  <si>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</si>
  <si>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</si>
  <si>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</si>
  <si>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</si>
  <si>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</si>
  <si>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</si>
  <si>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</si>
  <si>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</si>
  <si>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</si>
  <si>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</si>
  <si>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</si>
  <si>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</si>
  <si>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</si>
  <si>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</si>
  <si>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</si>
  <si>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</si>
  <si>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</si>
  <si>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</si>
  <si>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</si>
  <si>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</si>
  <si>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</si>
  <si>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</si>
  <si>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</si>
  <si>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</si>
  <si>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</si>
  <si>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</si>
  <si>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</si>
  <si>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</si>
  <si>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</si>
  <si>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</si>
  <si>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</si>
  <si>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</si>
  <si>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</si>
  <si>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</si>
  <si>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</si>
  <si>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</si>
  <si>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</si>
  <si>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</si>
  <si>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</si>
  <si>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</si>
  <si>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</si>
  <si>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</si>
  <si>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</si>
  <si>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</si>
  <si>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</si>
  <si>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</si>
  <si>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</si>
  <si>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</si>
  <si>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</si>
  <si>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</si>
  <si>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</si>
  <si>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</si>
  <si>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</si>
  <si>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</si>
  <si>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</si>
  <si>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</si>
  <si>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</si>
  <si>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</si>
  <si>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</si>
  <si>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</si>
  <si>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</si>
  <si>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</si>
  <si>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</si>
  <si>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</si>
  <si>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</si>
  <si>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</si>
  <si>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</si>
  <si>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</si>
  <si>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</si>
  <si>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</si>
  <si>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</si>
  <si>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</si>
  <si>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</si>
  <si>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</si>
  <si>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</si>
  <si>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</si>
  <si>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</si>
  <si>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</si>
  <si>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</si>
  <si>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</si>
  <si>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</si>
  <si>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</si>
  <si>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</si>
  <si>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</si>
  <si>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</si>
  <si>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</si>
  <si>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</si>
  <si>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</si>
  <si>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</si>
  <si>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</si>
  <si>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</si>
  <si>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</si>
  <si>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</si>
  <si>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</si>
  <si>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</si>
  <si>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</si>
  <si>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</si>
  <si>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</si>
  <si>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</si>
  <si>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</si>
  <si>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</si>
  <si>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</si>
  <si>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</si>
  <si>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</si>
  <si>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</si>
  <si>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</si>
  <si>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</si>
  <si>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</si>
  <si>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</si>
  <si>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</si>
  <si>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</si>
  <si>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</si>
  <si>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</si>
  <si>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</si>
  <si>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</si>
  <si>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</si>
  <si>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</si>
  <si>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</si>
  <si>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</si>
  <si>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</si>
  <si>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</si>
  <si>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</si>
  <si>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</si>
  <si>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</si>
  <si>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</si>
  <si>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</si>
  <si>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</si>
  <si>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</si>
  <si>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</si>
  <si>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</si>
  <si>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</si>
  <si>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</si>
  <si>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</si>
  <si>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</si>
  <si>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</si>
  <si>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</si>
  <si>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</si>
  <si>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</si>
  <si>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</si>
  <si>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</si>
  <si>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</si>
  <si>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</si>
  <si>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</si>
  <si>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</si>
  <si>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</si>
  <si>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</si>
  <si>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</si>
  <si>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</si>
  <si>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</si>
  <si>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</si>
  <si>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</si>
  <si>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</si>
  <si>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</si>
  <si>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</si>
  <si>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</si>
  <si>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</si>
  <si>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</si>
  <si>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</si>
  <si>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</si>
  <si>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</si>
  <si>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</si>
  <si>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</si>
  <si>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</si>
  <si>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</si>
  <si>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</si>
  <si>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</si>
  <si>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</si>
  <si>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</si>
  <si>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</si>
  <si>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</si>
  <si>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</si>
  <si>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</si>
  <si>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</si>
  <si>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</si>
  <si>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</si>
  <si>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</si>
  <si>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</si>
  <si>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</si>
  <si>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</si>
  <si>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</si>
  <si>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</si>
  <si>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</si>
  <si>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</si>
  <si>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</si>
  <si>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</si>
  <si>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</si>
  <si>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</si>
  <si>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</si>
  <si>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</si>
  <si>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</si>
  <si>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</si>
  <si>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</si>
  <si>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</si>
  <si>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</si>
  <si>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</si>
  <si>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</si>
  <si>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</si>
  <si>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</si>
  <si>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</si>
  <si>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</si>
  <si>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</si>
  <si>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</si>
  <si>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</si>
  <si>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</si>
  <si>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</si>
  <si>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</si>
  <si>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</si>
  <si>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</si>
  <si>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</si>
  <si>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</si>
  <si>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</si>
  <si>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</si>
  <si>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</si>
  <si>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</si>
  <si>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</si>
  <si>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</si>
  <si>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</si>
  <si>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</si>
  <si>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</si>
  <si>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</si>
  <si>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</si>
  <si>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</si>
  <si>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</si>
  <si>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</si>
  <si>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</si>
  <si>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</si>
  <si>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</si>
  <si>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</si>
  <si>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</si>
  <si>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</si>
  <si>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</si>
  <si>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</si>
  <si>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</si>
  <si>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</si>
  <si>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</si>
  <si>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</si>
  <si>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</si>
  <si>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</si>
  <si>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</si>
  <si>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</si>
  <si>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</si>
  <si>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</si>
  <si>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</si>
  <si>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</si>
  <si>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</si>
  <si>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</si>
  <si>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</si>
  <si>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</si>
  <si>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</si>
  <si>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</si>
  <si>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</si>
  <si>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</si>
  <si>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</si>
  <si>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</si>
  <si>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</si>
  <si>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</si>
  <si>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</si>
  <si>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</si>
  <si>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</si>
  <si>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</si>
  <si>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</si>
  <si>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</si>
  <si>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</si>
  <si>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</si>
  <si>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</si>
  <si>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</si>
  <si>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</si>
  <si>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</si>
  <si>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</si>
  <si>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</si>
  <si>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</si>
  <si>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</si>
  <si>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</si>
  <si>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</si>
  <si>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</si>
  <si>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</si>
  <si>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</si>
  <si>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</si>
  <si>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</si>
  <si>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</si>
  <si>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</si>
  <si>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</si>
  <si>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</si>
  <si>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</si>
  <si>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</si>
  <si>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</si>
  <si>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</si>
  <si>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</si>
  <si>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</si>
  <si>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</si>
  <si>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</si>
  <si>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</si>
  <si>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</si>
  <si>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</si>
  <si>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</si>
  <si>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</si>
  <si>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</si>
  <si>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</si>
  <si>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</si>
  <si>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</si>
  <si>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</si>
  <si>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</si>
  <si>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</si>
  <si>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</si>
  <si>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</si>
  <si>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</si>
  <si>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</si>
  <si>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</si>
  <si>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</si>
  <si>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</si>
  <si>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</si>
  <si>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</si>
  <si>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</si>
  <si>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</si>
  <si>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</si>
  <si>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</si>
  <si>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</si>
  <si>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</si>
  <si>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</si>
  <si>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</si>
  <si>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</si>
  <si>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</si>
  <si>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</si>
  <si>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</si>
  <si>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</si>
  <si>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</si>
  <si>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</si>
  <si>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</si>
  <si>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</si>
  <si>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</si>
  <si>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</si>
  <si>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</si>
  <si>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</si>
  <si>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</si>
  <si>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</si>
  <si>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</si>
  <si>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</si>
  <si>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</si>
  <si>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</si>
  <si>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</si>
  <si>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</si>
  <si>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</si>
  <si>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</si>
  <si>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</si>
  <si>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</si>
  <si>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</si>
  <si>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</si>
  <si>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</si>
  <si>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</si>
  <si>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</si>
  <si>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</si>
  <si>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</si>
  <si>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</si>
  <si>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</si>
  <si>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</si>
  <si>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</si>
  <si>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</si>
  <si>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</si>
  <si>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</si>
  <si>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</si>
  <si>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</si>
  <si>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</si>
  <si>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</si>
  <si>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</si>
  <si>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</si>
  <si>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</si>
  <si>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</si>
  <si>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</si>
  <si>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</si>
  <si>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</si>
  <si>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</si>
  <si>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</si>
  <si>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</si>
  <si>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</si>
  <si>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</si>
  <si>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</si>
  <si>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</si>
  <si>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</si>
  <si>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</si>
  <si>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</si>
  <si>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</si>
  <si>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</si>
  <si>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</si>
  <si>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</si>
  <si>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</si>
  <si>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</si>
  <si>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</si>
  <si>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</si>
  <si>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</si>
  <si>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</si>
  <si>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</si>
  <si>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</si>
  <si>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</si>
  <si>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</si>
  <si>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</si>
  <si>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</si>
  <si>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</si>
  <si>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</si>
  <si>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</si>
  <si>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</si>
  <si>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</si>
  <si>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</si>
  <si>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</si>
  <si>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</si>
  <si>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</si>
  <si>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</si>
  <si>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</si>
  <si>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</si>
  <si>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</si>
  <si>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</si>
  <si>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</si>
  <si>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</si>
  <si>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</si>
  <si>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</si>
  <si>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</si>
  <si>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</si>
  <si>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</si>
  <si>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</si>
  <si>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</si>
  <si>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</si>
  <si>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</si>
  <si>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</si>
  <si>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</si>
  <si>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</si>
  <si>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</si>
  <si>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</si>
  <si>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</si>
  <si>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</si>
  <si>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</si>
  <si>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</si>
  <si>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</si>
  <si>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</si>
  <si>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</si>
  <si>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</si>
  <si>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</si>
  <si>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</si>
  <si>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</si>
  <si>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</si>
  <si>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</si>
  <si>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</si>
  <si>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</si>
  <si>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</si>
  <si>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</si>
  <si>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</si>
  <si>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</si>
  <si>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</si>
  <si>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</si>
  <si>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</si>
  <si>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</si>
  <si>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</si>
  <si>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</si>
  <si>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</si>
  <si>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</si>
  <si>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</si>
  <si>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</si>
  <si>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</si>
  <si>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</si>
  <si>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</si>
  <si>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</si>
  <si>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</si>
  <si>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</si>
  <si>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</si>
  <si>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</si>
  <si>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</si>
  <si>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</si>
  <si>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</si>
  <si>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</si>
  <si>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</si>
  <si>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</si>
  <si>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</si>
  <si>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</si>
  <si>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</si>
  <si>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</si>
  <si>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</si>
  <si>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</si>
  <si>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</si>
  <si>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</si>
  <si>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</si>
  <si>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</si>
  <si>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</si>
  <si>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</si>
  <si>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</si>
  <si>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</si>
  <si>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</si>
  <si>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</si>
  <si>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</si>
  <si>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</si>
  <si>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</si>
  <si>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</si>
  <si>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</si>
  <si>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</si>
  <si>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</si>
  <si>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</si>
  <si>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</si>
  <si>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</si>
  <si>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</si>
  <si>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</si>
  <si>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</si>
  <si>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</si>
  <si>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</si>
  <si>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</si>
  <si>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</si>
  <si>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</si>
  <si>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</si>
  <si>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</si>
  <si>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</si>
  <si>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</si>
  <si>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</si>
  <si>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</si>
  <si>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</si>
  <si>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</si>
  <si>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</si>
  <si>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</si>
  <si>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</si>
  <si>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</si>
  <si>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</si>
  <si>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</si>
  <si>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</si>
  <si>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</si>
  <si>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</si>
  <si>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</si>
  <si>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</si>
  <si>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</si>
  <si>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</si>
  <si>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</si>
  <si>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</si>
  <si>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</si>
  <si>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</si>
  <si>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</si>
  <si>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</si>
  <si>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</si>
  <si>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</si>
  <si>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</si>
  <si>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</si>
  <si>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</si>
  <si>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</si>
  <si>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</si>
  <si>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</si>
  <si>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</si>
  <si>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</si>
  <si>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</si>
  <si>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</si>
  <si>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</si>
  <si>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</si>
  <si>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</si>
  <si>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</si>
  <si>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</si>
  <si>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</si>
  <si>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</si>
  <si>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</si>
  <si>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</si>
  <si>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</si>
  <si>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</si>
  <si>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</si>
  <si>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</si>
  <si>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</si>
  <si>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</si>
  <si>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</si>
  <si>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</si>
  <si>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</si>
  <si>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</si>
  <si>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</si>
  <si>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</si>
  <si>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</si>
  <si>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</si>
  <si>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</si>
  <si>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</si>
  <si>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</si>
  <si>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</si>
  <si>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</si>
  <si>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</si>
  <si>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</si>
  <si>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</si>
  <si>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</si>
  <si>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</si>
  <si>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</si>
  <si>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</si>
  <si>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</si>
  <si>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</si>
  <si>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</si>
  <si>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</si>
  <si>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</si>
  <si>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</si>
  <si>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</si>
  <si>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</si>
  <si>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</si>
  <si>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</si>
  <si>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</si>
  <si>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</si>
  <si>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</si>
  <si>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</si>
  <si>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</si>
  <si>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</si>
  <si>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</si>
  <si>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</si>
  <si>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</si>
  <si>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</si>
  <si>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</si>
  <si>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</si>
  <si>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</si>
  <si>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</si>
  <si>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</si>
  <si>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</si>
  <si>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</si>
  <si>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</si>
  <si>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</si>
  <si>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</si>
  <si>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</si>
  <si>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</si>
  <si>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</si>
  <si>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</si>
  <si>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</si>
  <si>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</si>
  <si>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</si>
  <si>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</si>
  <si>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</si>
  <si>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</si>
  <si>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</si>
  <si>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</si>
  <si>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</si>
  <si>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</si>
  <si>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</si>
  <si>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</si>
  <si>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</si>
  <si>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</si>
  <si>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</si>
  <si>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</si>
  <si>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</si>
  <si>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</si>
  <si>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</si>
  <si>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</si>
  <si>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</si>
  <si>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</si>
  <si>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</si>
  <si>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</si>
  <si>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</si>
  <si>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</si>
  <si>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</si>
  <si>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</si>
  <si>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</si>
  <si>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</si>
  <si>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</si>
  <si>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</si>
  <si>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</si>
  <si>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</si>
  <si>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</si>
  <si>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</si>
  <si>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</si>
  <si>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</si>
  <si>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</si>
  <si>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</si>
  <si>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</si>
  <si>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</si>
  <si>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</si>
  <si>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</si>
  <si>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</si>
  <si>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</si>
  <si>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</si>
  <si>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</si>
  <si>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</si>
  <si>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</si>
  <si>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</si>
  <si>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</si>
  <si>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</si>
  <si>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</si>
  <si>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</si>
  <si>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</si>
  <si>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</si>
  <si>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</si>
  <si>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</si>
  <si>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</si>
  <si>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</si>
  <si>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</si>
  <si>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</si>
  <si>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</si>
  <si>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</si>
  <si>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</si>
  <si>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</si>
  <si>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</si>
  <si>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</si>
  <si>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</si>
  <si>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</si>
  <si>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</si>
  <si>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</si>
  <si>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</si>
  <si>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</si>
  <si>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</si>
  <si>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</si>
  <si>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</si>
  <si>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</si>
  <si>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</si>
  <si>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</si>
  <si>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</si>
  <si>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</si>
  <si>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</si>
  <si>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</si>
  <si>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</si>
  <si>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</si>
  <si>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</si>
  <si>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</si>
  <si>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</si>
  <si>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</si>
  <si>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</si>
  <si>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</si>
  <si>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</si>
  <si>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</si>
  <si>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</si>
  <si>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</si>
  <si>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</si>
  <si>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</si>
  <si>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</si>
  <si>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</si>
  <si>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</si>
  <si>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</si>
  <si>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</si>
  <si>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</si>
  <si>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</si>
  <si>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</si>
  <si>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</si>
  <si>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</si>
  <si>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</si>
  <si>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</si>
  <si>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</si>
  <si>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</si>
  <si>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</si>
  <si>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</si>
  <si>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</si>
  <si>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</si>
  <si>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</si>
  <si>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</si>
  <si>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</si>
  <si>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</si>
  <si>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</si>
  <si>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</si>
  <si>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</si>
  <si>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</si>
  <si>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</si>
  <si>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</si>
  <si>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</si>
  <si>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</si>
  <si>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</si>
  <si>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</si>
  <si>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</si>
  <si>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</si>
  <si>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</si>
  <si>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</si>
  <si>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</si>
  <si>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</si>
  <si>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</si>
  <si>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</si>
  <si>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</si>
  <si>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</si>
  <si>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</si>
  <si>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</si>
  <si>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</si>
  <si>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</si>
  <si>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</si>
  <si>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</si>
  <si>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</si>
  <si>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</si>
  <si>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</si>
  <si>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</si>
  <si>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</si>
  <si>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</si>
  <si>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</si>
  <si>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</si>
  <si>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</si>
  <si>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</si>
  <si>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</si>
  <si>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</si>
  <si>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</si>
  <si>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</si>
  <si>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</si>
  <si>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</si>
  <si>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</si>
  <si>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</si>
  <si>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</si>
  <si>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</si>
  <si>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</si>
  <si>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</si>
  <si>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</si>
  <si>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</si>
  <si>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</si>
  <si>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</si>
  <si>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</si>
  <si>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</si>
  <si>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</si>
  <si>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</si>
  <si>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</si>
  <si>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</si>
  <si>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</si>
  <si>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</si>
  <si>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</si>
  <si>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</si>
  <si>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</si>
  <si>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</si>
  <si>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</si>
  <si>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</si>
  <si>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</si>
  <si>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</si>
  <si>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</si>
  <si>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</si>
  <si>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</si>
  <si>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</si>
  <si>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</si>
  <si>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</si>
  <si>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</si>
  <si>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</si>
  <si>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</si>
  <si>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</si>
  <si>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</si>
  <si>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</si>
  <si>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</si>
  <si>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</si>
  <si>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</si>
  <si>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</si>
  <si>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</si>
  <si>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</si>
  <si>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</si>
  <si>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</si>
  <si>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</si>
  <si>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</si>
  <si>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</si>
  <si>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</si>
  <si>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</si>
  <si>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</si>
  <si>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</si>
  <si>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</si>
  <si>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</si>
  <si>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</si>
  <si>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</si>
  <si>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</si>
  <si>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</si>
  <si>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</si>
  <si>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</si>
  <si>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</si>
  <si>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</si>
  <si>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</si>
  <si>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</si>
  <si>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</si>
  <si>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</si>
  <si>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</si>
  <si>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</si>
  <si>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</si>
  <si>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</si>
  <si>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</si>
  <si>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</si>
  <si>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</si>
  <si>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</si>
  <si>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</si>
  <si>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</si>
  <si>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</si>
  <si>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</si>
  <si>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</si>
  <si>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</si>
  <si>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</si>
  <si>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</si>
  <si>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</si>
  <si>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</si>
  <si>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</si>
  <si>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</si>
  <si>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</si>
  <si>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</si>
  <si>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</si>
  <si>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</si>
  <si>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</si>
  <si>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</si>
  <si>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</si>
  <si>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</si>
  <si>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</si>
  <si>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</si>
  <si>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</si>
  <si>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</si>
  <si>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</si>
  <si>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</si>
  <si>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</si>
  <si>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</si>
  <si>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</si>
  <si>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</si>
  <si>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</si>
  <si>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</si>
  <si>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</si>
  <si>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</si>
  <si>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</si>
  <si>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</si>
  <si>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</si>
  <si>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</si>
  <si>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</si>
  <si>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</si>
  <si>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</si>
  <si>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</si>
  <si>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</si>
  <si>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</si>
  <si>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</si>
  <si>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</si>
  <si>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</si>
  <si>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</si>
  <si>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</si>
  <si>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</si>
  <si>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</si>
  <si>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</si>
  <si>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</si>
  <si>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</si>
  <si>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</si>
  <si>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</si>
  <si>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</si>
  <si>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</si>
  <si>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</si>
  <si>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</si>
  <si>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</si>
  <si>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</si>
  <si>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</si>
  <si>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</si>
  <si>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</si>
  <si>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</si>
  <si>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</si>
  <si>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</si>
  <si>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</si>
  <si>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</si>
  <si>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</si>
  <si>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</si>
  <si>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</si>
  <si>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</si>
  <si>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</si>
  <si>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</si>
  <si>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</si>
  <si>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</si>
  <si>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</si>
  <si>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</si>
  <si>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</si>
  <si>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</si>
  <si>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</si>
  <si>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</si>
  <si>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</si>
  <si>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</si>
  <si>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</si>
  <si>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</si>
  <si>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</si>
  <si>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</si>
  <si>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</si>
  <si>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</si>
  <si>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</si>
  <si>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</si>
  <si>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</si>
  <si>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</si>
  <si>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</si>
  <si>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</si>
  <si>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</si>
  <si>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</si>
  <si>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</si>
  <si>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</si>
  <si>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</si>
  <si>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</si>
  <si>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</si>
  <si>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</si>
  <si>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</si>
  <si>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</si>
  <si>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</si>
  <si>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</si>
  <si>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</si>
  <si>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</si>
  <si>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</si>
  <si>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</si>
  <si>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</si>
  <si>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</si>
  <si>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</si>
  <si>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</si>
  <si>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</si>
  <si>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</si>
  <si>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</si>
  <si>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</si>
  <si>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</si>
  <si>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</si>
  <si>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</si>
  <si>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</si>
  <si>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</si>
  <si>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</si>
  <si>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</si>
  <si>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</si>
  <si>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</si>
  <si>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</si>
  <si>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</si>
  <si>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</si>
  <si>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</si>
  <si>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</si>
  <si>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</si>
  <si>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</si>
  <si>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</si>
  <si>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</si>
  <si>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</si>
  <si>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</si>
  <si>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</si>
  <si>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</si>
  <si>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</si>
  <si>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</si>
  <si>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</si>
  <si>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</si>
  <si>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</si>
  <si>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</si>
  <si>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</si>
  <si>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</si>
  <si>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</si>
  <si>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</si>
  <si>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</si>
  <si>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</si>
  <si>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</si>
  <si>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</si>
  <si>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</si>
  <si>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</si>
  <si>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</si>
  <si>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</si>
  <si>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</si>
  <si>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</si>
  <si>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</si>
  <si>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</si>
  <si>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</si>
  <si>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</si>
  <si>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</si>
  <si>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</si>
  <si>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</si>
  <si>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</si>
  <si>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</si>
  <si>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</si>
  <si>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</si>
  <si>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</si>
  <si>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</si>
  <si>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</si>
  <si>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</si>
  <si>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</si>
  <si>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</si>
  <si>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</si>
  <si>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</si>
  <si>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</si>
  <si>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</si>
  <si>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</si>
  <si>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</si>
  <si>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</si>
  <si>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</si>
  <si>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</si>
  <si>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</si>
  <si>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</si>
  <si>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</si>
  <si>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</si>
  <si>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</si>
  <si>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</si>
  <si>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</si>
  <si>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</si>
  <si>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</si>
  <si>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</si>
  <si>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</si>
  <si>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</si>
  <si>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</si>
  <si>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</si>
  <si>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</si>
  <si>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</si>
  <si>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</si>
  <si>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</si>
  <si>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</si>
  <si>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</si>
  <si>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</si>
  <si>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</si>
  <si>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</si>
  <si>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</si>
  <si>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</si>
  <si>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</si>
  <si>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</si>
  <si>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</si>
  <si>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</si>
  <si>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</si>
  <si>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</si>
  <si>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</si>
  <si>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</si>
  <si>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</si>
  <si>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</si>
  <si>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</si>
  <si>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</si>
  <si>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</si>
  <si>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</si>
  <si>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</si>
  <si>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</si>
  <si>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</si>
  <si>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</si>
  <si>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</si>
  <si>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</si>
  <si>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</si>
  <si>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</si>
  <si>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</si>
  <si>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</si>
  <si>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</si>
  <si>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</si>
  <si>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</si>
  <si>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</si>
  <si>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</si>
  <si>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</si>
  <si>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</si>
  <si>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</si>
  <si>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</si>
  <si>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</si>
  <si>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</si>
  <si>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</si>
  <si>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</si>
  <si>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</si>
  <si>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</si>
  <si>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</si>
  <si>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</si>
  <si>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</si>
  <si>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</si>
  <si>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</si>
  <si>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</si>
  <si>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</si>
  <si>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</si>
  <si>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</si>
  <si>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</si>
  <si>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</si>
  <si>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</si>
  <si>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</si>
  <si>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</si>
  <si>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</si>
  <si>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</si>
  <si>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</si>
  <si>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</si>
  <si>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</si>
  <si>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</si>
  <si>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</si>
  <si>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</si>
  <si>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</si>
  <si>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</si>
  <si>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</si>
  <si>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</si>
  <si>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</si>
  <si>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</si>
  <si>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</si>
  <si>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</si>
  <si>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</si>
  <si>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</si>
  <si>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</si>
  <si>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</si>
  <si>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</si>
  <si>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</si>
  <si>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</si>
  <si>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</si>
  <si>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</si>
  <si>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</si>
  <si>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</si>
  <si>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</si>
  <si>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</si>
  <si>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</si>
  <si>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</si>
  <si>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</si>
  <si>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</si>
  <si>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</si>
  <si>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</si>
  <si>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</si>
  <si>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</si>
  <si>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</si>
  <si>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</si>
  <si>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</si>
  <si>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</si>
  <si>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</si>
  <si>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</si>
  <si>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</si>
  <si>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</si>
  <si>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</si>
  <si>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</si>
  <si>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</si>
  <si>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</si>
  <si>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</si>
  <si>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</si>
  <si>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</si>
  <si>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</si>
  <si>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</si>
  <si>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</si>
  <si>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</si>
  <si>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</si>
  <si>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</si>
  <si>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</si>
  <si>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</si>
  <si>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</si>
  <si>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</si>
  <si>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</si>
  <si>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</si>
  <si>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</si>
  <si>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</si>
  <si>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</si>
  <si>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</si>
  <si>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</si>
  <si>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</si>
  <si>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</si>
  <si>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</si>
  <si>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</si>
  <si>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</si>
  <si>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</si>
  <si>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</si>
  <si>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</si>
  <si>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</si>
  <si>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</si>
  <si>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</si>
  <si>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</si>
  <si>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</si>
  <si>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</si>
  <si>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</si>
  <si>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</si>
  <si>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</si>
  <si>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</si>
  <si>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</si>
  <si>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</si>
  <si>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</si>
  <si>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</si>
  <si>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</si>
  <si>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</si>
  <si>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</si>
  <si>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</si>
  <si>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</si>
  <si>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</si>
  <si>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</si>
  <si>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</si>
  <si>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</si>
  <si>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</si>
  <si>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</si>
  <si>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</si>
  <si>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</si>
  <si>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</si>
  <si>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</si>
  <si>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</si>
  <si>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</si>
  <si>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</si>
  <si>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</si>
  <si>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</si>
  <si>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</si>
  <si>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</si>
  <si>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</si>
  <si>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</si>
  <si>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</si>
  <si>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</si>
  <si>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</si>
  <si>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</si>
  <si>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</si>
  <si>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</si>
  <si>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</si>
  <si>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</si>
  <si>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</si>
  <si>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</si>
  <si>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</si>
  <si>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</si>
  <si>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</si>
  <si>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</si>
  <si>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</si>
  <si>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</si>
  <si>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</si>
  <si>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</si>
  <si>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</si>
  <si>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</si>
  <si>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</si>
  <si>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</si>
  <si>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</si>
  <si>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</si>
  <si>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</si>
  <si>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</si>
  <si>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</si>
  <si>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</si>
  <si>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</si>
  <si>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</si>
  <si>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</si>
  <si>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</si>
  <si>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</si>
  <si>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</si>
  <si>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</si>
  <si>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</si>
  <si>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</si>
  <si>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</si>
  <si>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</si>
  <si>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</si>
  <si>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</si>
  <si>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</si>
  <si>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</si>
  <si>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</si>
  <si>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</si>
  <si>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</si>
  <si>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</si>
  <si>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</si>
  <si>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</si>
  <si>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</si>
  <si>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</si>
  <si>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</si>
  <si>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</si>
  <si>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</si>
  <si>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</si>
  <si>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</si>
  <si>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</si>
  <si>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</si>
  <si>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</si>
  <si>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</si>
  <si>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</si>
  <si>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</si>
  <si>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</si>
  <si>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</si>
  <si>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</si>
  <si>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</si>
  <si>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</si>
  <si>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</si>
  <si>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</si>
  <si>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</si>
  <si>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</si>
  <si>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</si>
  <si>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</si>
  <si>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</si>
  <si>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</si>
  <si>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</si>
  <si>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</si>
  <si>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</si>
  <si>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</si>
  <si>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</si>
  <si>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</si>
  <si>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</si>
  <si>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</si>
  <si>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</si>
  <si>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</si>
  <si>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</si>
  <si>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</si>
  <si>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</si>
  <si>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</si>
  <si>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</si>
  <si>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</si>
  <si>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</si>
  <si>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</si>
  <si>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</si>
  <si>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</si>
  <si>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</si>
  <si>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</si>
  <si>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</si>
  <si>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</si>
  <si>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</si>
  <si>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</si>
  <si>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</si>
  <si>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</si>
  <si>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</si>
  <si>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</si>
  <si>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</si>
  <si>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</si>
  <si>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</si>
  <si>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</si>
  <si>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</si>
  <si>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</si>
  <si>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</si>
  <si>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</si>
  <si>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</si>
  <si>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</si>
  <si>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</si>
  <si>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</si>
  <si>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</si>
  <si>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</si>
  <si>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</si>
  <si>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</si>
  <si>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</si>
  <si>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</si>
  <si>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</si>
  <si>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</si>
  <si>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</si>
  <si>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</si>
  <si>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</si>
  <si>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</si>
  <si>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</si>
  <si>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</si>
  <si>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</si>
  <si>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</si>
  <si>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</si>
  <si>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</si>
  <si>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</si>
  <si>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</si>
  <si>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</si>
  <si>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</si>
  <si>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</si>
  <si>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</si>
  <si>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</si>
  <si>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</si>
  <si>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</si>
  <si>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</si>
  <si>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</si>
  <si>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</si>
  <si>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</si>
  <si>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</si>
  <si>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</si>
  <si>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</si>
  <si>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</si>
  <si>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</si>
  <si>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</si>
  <si>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</si>
  <si>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</si>
  <si>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</si>
  <si>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</si>
  <si>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</si>
  <si>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</si>
  <si>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</si>
  <si>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</si>
  <si>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</si>
  <si>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</si>
  <si>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</si>
  <si>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</si>
  <si>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</si>
  <si>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</si>
  <si>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</si>
  <si>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</si>
  <si>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</si>
  <si>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</si>
  <si>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</si>
  <si>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</si>
  <si>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</si>
  <si>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</si>
  <si>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</si>
  <si>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</si>
  <si>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</si>
  <si>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</si>
  <si>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</si>
  <si>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</si>
  <si>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</si>
  <si>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</si>
  <si>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</si>
  <si>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</si>
  <si>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</si>
  <si>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</si>
  <si>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</si>
  <si>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</si>
  <si>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</si>
  <si>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</si>
  <si>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</si>
  <si>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</si>
  <si>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</si>
  <si>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</si>
  <si>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</si>
  <si>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</si>
  <si>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</si>
  <si>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</si>
  <si>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</si>
  <si>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</si>
  <si>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</si>
  <si>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</si>
  <si>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</si>
  <si>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</si>
  <si>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</si>
  <si>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</si>
  <si>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</si>
  <si>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</si>
  <si>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</si>
  <si>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</si>
  <si>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</si>
  <si>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</si>
  <si>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</si>
  <si>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</si>
  <si>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</si>
  <si>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</si>
  <si>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</si>
  <si>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</si>
  <si>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</si>
  <si>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</si>
  <si>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</si>
  <si>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</si>
  <si>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</si>
  <si>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</si>
  <si>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</si>
  <si>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</si>
  <si>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</si>
  <si>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</si>
  <si>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</si>
  <si>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</si>
  <si>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</si>
  <si>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</si>
  <si>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</si>
  <si>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</si>
  <si>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</si>
  <si>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</si>
  <si>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</si>
  <si>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</si>
  <si>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</si>
  <si>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</si>
  <si>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</si>
  <si>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</si>
  <si>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</si>
  <si>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</si>
  <si>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</si>
  <si>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</si>
  <si>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</si>
  <si>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</si>
  <si>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</si>
  <si>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</si>
  <si>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</si>
  <si>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</si>
  <si>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</si>
  <si>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</si>
  <si>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</si>
  <si>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</si>
  <si>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</si>
  <si>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</si>
  <si>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</si>
  <si>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</si>
  <si>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</si>
  <si>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</si>
  <si>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</si>
  <si>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</si>
  <si>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</si>
  <si>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</si>
  <si>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</si>
  <si>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</si>
  <si>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</si>
  <si>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</si>
  <si>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</si>
  <si>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</si>
  <si>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</si>
  <si>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</si>
  <si>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</si>
  <si>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</si>
  <si>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</si>
  <si>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</si>
  <si>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</si>
  <si>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</si>
  <si>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</si>
  <si>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</si>
  <si>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</si>
  <si>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</si>
  <si>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</si>
  <si>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</si>
  <si>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</si>
  <si>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</si>
  <si>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</si>
  <si>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</si>
  <si>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</si>
  <si>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</si>
  <si>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</si>
  <si>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</si>
  <si>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</si>
  <si>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</si>
  <si>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</si>
  <si>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</si>
  <si>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</si>
  <si>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</si>
  <si>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</si>
  <si>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</si>
  <si>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</si>
  <si>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</si>
  <si>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</si>
  <si>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</si>
  <si>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</si>
  <si>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</si>
  <si>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</si>
  <si>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</si>
  <si>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</si>
  <si>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</si>
  <si>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</si>
  <si>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</si>
  <si>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</si>
  <si>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</si>
  <si>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</si>
  <si>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</si>
  <si>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</si>
  <si>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</si>
  <si>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</si>
  <si>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</si>
  <si>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</si>
  <si>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</si>
  <si>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</si>
  <si>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</si>
  <si>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</si>
  <si>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</si>
  <si>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</si>
  <si>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</si>
  <si>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</si>
  <si>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</si>
  <si>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</si>
  <si>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</si>
  <si>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</si>
  <si>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</si>
  <si>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</si>
  <si>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</si>
  <si>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</si>
  <si>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</si>
  <si>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</si>
  <si>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</si>
  <si>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</si>
  <si>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</si>
  <si>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</si>
  <si>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</si>
  <si>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</si>
  <si>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</si>
  <si>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</si>
  <si>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</si>
  <si>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</si>
  <si>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</si>
  <si>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</si>
  <si>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</si>
  <si>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</si>
  <si>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</si>
  <si>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</si>
  <si>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</si>
  <si>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</si>
  <si>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</si>
  <si>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</si>
  <si>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</si>
  <si>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</si>
  <si>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</si>
  <si>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</si>
  <si>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</si>
  <si>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</si>
  <si>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</si>
  <si>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</si>
  <si>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</si>
  <si>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</si>
  <si>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</si>
  <si>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</si>
  <si>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</si>
  <si>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</si>
  <si>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</si>
  <si>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</si>
  <si>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</si>
  <si>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</si>
  <si>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</si>
  <si>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</si>
  <si>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</si>
  <si>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</si>
  <si>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</si>
  <si>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</si>
  <si>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</si>
  <si>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</si>
  <si>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</si>
  <si>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</si>
  <si>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</si>
  <si>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</si>
  <si>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</si>
  <si>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</si>
  <si>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</si>
  <si>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</si>
  <si>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</si>
  <si>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</si>
  <si>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</si>
  <si>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</si>
  <si>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</si>
  <si>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</si>
  <si>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</si>
  <si>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</si>
  <si>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</si>
  <si>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</si>
  <si>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</si>
  <si>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</si>
  <si>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</si>
  <si>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</si>
  <si>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</si>
  <si>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</si>
  <si>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</si>
  <si>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</si>
  <si>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</si>
  <si>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</si>
  <si>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</si>
  <si>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</si>
  <si>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</si>
  <si>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</si>
  <si>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</si>
  <si>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</si>
  <si>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</si>
  <si>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</si>
  <si>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</si>
  <si>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</si>
  <si>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</si>
  <si>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</si>
  <si>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</si>
  <si>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</si>
  <si>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</si>
  <si>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</si>
  <si>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</si>
  <si>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</si>
  <si>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</si>
  <si>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</si>
  <si>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</si>
  <si>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</si>
  <si>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</si>
  <si>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</si>
  <si>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</si>
  <si>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</si>
  <si>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</si>
  <si>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</si>
  <si>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</si>
  <si>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</si>
  <si>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</si>
  <si>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</si>
  <si>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</si>
  <si>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</si>
  <si>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</si>
  <si>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</si>
  <si>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</si>
  <si>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</si>
  <si>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</si>
  <si>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</si>
  <si>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</si>
  <si>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</si>
  <si>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</si>
  <si>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</si>
  <si>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</si>
  <si>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</si>
  <si>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</si>
  <si>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</si>
  <si>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</si>
  <si>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</si>
  <si>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</si>
  <si>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</si>
  <si>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</si>
  <si>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</si>
  <si>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</si>
  <si>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</si>
  <si>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</si>
  <si>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</si>
  <si>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</si>
  <si>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</si>
  <si>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</si>
  <si>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</si>
  <si>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</si>
  <si>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</si>
  <si>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</si>
  <si>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</si>
  <si>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</si>
  <si>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</si>
  <si>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</si>
  <si>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</si>
  <si>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</si>
  <si>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</si>
  <si>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</si>
  <si>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</si>
  <si>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</si>
  <si>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</si>
  <si>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</si>
  <si>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</si>
  <si>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</si>
  <si>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</si>
  <si>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</si>
  <si>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</si>
  <si>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</si>
  <si>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</si>
  <si>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</si>
  <si>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</si>
  <si>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</si>
  <si>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</si>
  <si>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</si>
  <si>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</si>
  <si>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</si>
  <si>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</si>
  <si>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</si>
  <si>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</si>
  <si>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</si>
  <si>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</si>
  <si>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</si>
  <si>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</si>
  <si>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</si>
  <si>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</si>
  <si>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</si>
  <si>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</si>
  <si>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</si>
  <si>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</si>
  <si>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</si>
  <si>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</si>
  <si>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</si>
  <si>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</si>
  <si>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</si>
  <si>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</si>
  <si>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</si>
  <si>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</si>
  <si>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</si>
  <si>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</si>
  <si>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</si>
  <si>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</si>
  <si>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</si>
  <si>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</si>
  <si>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</si>
  <si>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</si>
  <si>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</si>
  <si>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</si>
  <si>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</si>
  <si>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</si>
  <si>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</si>
  <si>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</si>
  <si>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</si>
  <si>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</si>
  <si>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</si>
  <si>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</si>
  <si>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</si>
  <si>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</si>
  <si>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</si>
  <si>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</si>
  <si>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</si>
  <si>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</si>
  <si>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</si>
  <si>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</si>
  <si>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</si>
  <si>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</si>
  <si>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</si>
  <si>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</si>
  <si>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</si>
  <si>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</si>
  <si>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</si>
  <si>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</si>
  <si>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</si>
  <si>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</si>
  <si>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</si>
  <si>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</si>
  <si>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</si>
  <si>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</si>
  <si>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</si>
  <si>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</si>
  <si>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</si>
  <si>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</si>
  <si>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</si>
  <si>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</si>
  <si>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</si>
  <si>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</si>
  <si>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</si>
  <si>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</si>
  <si>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</si>
  <si>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</si>
  <si>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</si>
  <si>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</si>
  <si>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</si>
  <si>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</si>
  <si>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</si>
  <si>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</si>
  <si>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</si>
  <si>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</si>
  <si>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</si>
  <si>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</si>
  <si>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</si>
  <si>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</si>
  <si>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</si>
  <si>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</si>
  <si>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</si>
  <si>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</si>
  <si>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</si>
  <si>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</si>
  <si>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</si>
  <si>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</si>
  <si>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</si>
  <si>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</si>
  <si>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</si>
  <si>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</si>
  <si>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</si>
  <si>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</si>
  <si>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</si>
  <si>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</si>
  <si>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</si>
  <si>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</si>
  <si>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</si>
  <si>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</si>
  <si>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</si>
  <si>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</si>
  <si>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</si>
  <si>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</si>
  <si>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</si>
  <si>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</si>
  <si>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</si>
  <si>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</si>
  <si>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</si>
  <si>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</si>
  <si>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</si>
  <si>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</si>
  <si>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</si>
  <si>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</si>
  <si>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</si>
  <si>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</si>
  <si>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</si>
  <si>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</si>
  <si>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</si>
  <si>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</si>
  <si>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</si>
  <si>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</si>
  <si>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</si>
  <si>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</si>
  <si>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</si>
  <si>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</si>
  <si>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</si>
  <si>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</si>
  <si>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</si>
  <si>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</si>
  <si>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</si>
  <si>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</si>
  <si>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</si>
  <si>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</si>
  <si>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</si>
  <si>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</si>
  <si>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</si>
  <si>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</si>
  <si>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</si>
  <si>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</si>
  <si>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</si>
  <si>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</si>
  <si>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</si>
  <si>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</si>
  <si>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</si>
  <si>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</si>
  <si>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</si>
  <si>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</si>
  <si>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</si>
  <si>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</si>
  <si>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</si>
  <si>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</si>
  <si>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</si>
  <si>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</si>
  <si>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</si>
  <si>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</si>
  <si>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</si>
  <si>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</si>
  <si>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</si>
  <si>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</si>
  <si>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</si>
  <si>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</si>
  <si>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</si>
  <si>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</si>
  <si>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</si>
  <si>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</si>
  <si>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</si>
  <si>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</si>
  <si>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</si>
  <si>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</si>
  <si>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</si>
  <si>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</si>
  <si>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</si>
  <si>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</si>
  <si>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</si>
  <si>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</si>
  <si>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</si>
  <si>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</si>
  <si>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</si>
  <si>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</si>
  <si>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</si>
  <si>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</si>
  <si>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</si>
  <si>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</si>
  <si>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</si>
  <si>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</si>
  <si>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</si>
  <si>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</si>
  <si>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</si>
  <si>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</si>
  <si>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</si>
  <si>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</si>
  <si>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</si>
  <si>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</si>
  <si>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</si>
  <si>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</si>
  <si>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</si>
  <si>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</si>
  <si>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</si>
  <si>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</si>
  <si>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</si>
  <si>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</si>
  <si>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</si>
  <si>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</si>
  <si>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</si>
  <si>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</si>
  <si>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</si>
  <si>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</si>
  <si>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</si>
  <si>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</si>
  <si>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</si>
  <si>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</si>
  <si>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</si>
  <si>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</si>
  <si>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</si>
  <si>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</si>
  <si>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</si>
  <si>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</si>
  <si>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</si>
  <si>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</si>
  <si>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</si>
  <si>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</si>
  <si>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</si>
  <si>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</si>
  <si>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</si>
  <si>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</si>
  <si>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</si>
  <si>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</si>
  <si>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</si>
  <si>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</si>
  <si>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</si>
  <si>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</si>
  <si>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</si>
  <si>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</si>
  <si>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</si>
  <si>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</si>
  <si>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</si>
  <si>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</si>
  <si>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</si>
  <si>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</si>
  <si>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</si>
  <si>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</si>
  <si>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</si>
  <si>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</si>
  <si>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</si>
  <si>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</si>
  <si>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</si>
  <si>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</si>
  <si>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</si>
  <si>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</si>
  <si>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</si>
  <si>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</si>
  <si>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</si>
  <si>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</si>
  <si>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</si>
  <si>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</si>
  <si>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</si>
  <si>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</si>
  <si>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</si>
  <si>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</si>
  <si>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</si>
  <si>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</si>
  <si>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</si>
  <si>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</si>
  <si>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</si>
  <si>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</si>
  <si>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</si>
  <si>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</si>
  <si>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</si>
  <si>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</si>
  <si>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</si>
  <si>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</si>
  <si>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</si>
  <si>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</si>
  <si>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</si>
  <si>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</si>
  <si>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</si>
  <si>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</si>
  <si>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</si>
  <si>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</si>
  <si>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</si>
  <si>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</si>
  <si>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</si>
  <si>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</si>
  <si>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</si>
  <si>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</si>
  <si>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</si>
  <si>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</si>
  <si>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</si>
  <si>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</si>
  <si>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</si>
  <si>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</si>
  <si>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</si>
  <si>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</si>
  <si>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</si>
  <si>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</si>
  <si>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</si>
  <si>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</si>
  <si>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</si>
  <si>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</si>
  <si>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</si>
  <si>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</si>
  <si>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</si>
  <si>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</si>
  <si>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</si>
  <si>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</si>
  <si>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</si>
  <si>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</si>
  <si>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</si>
  <si>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</si>
  <si>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</si>
  <si>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</si>
  <si>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</si>
  <si>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</si>
  <si>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</si>
  <si>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</si>
  <si>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</si>
  <si>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</si>
  <si>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</si>
  <si>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</si>
  <si>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</si>
  <si>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</si>
  <si>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</si>
  <si>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</si>
  <si>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</si>
  <si>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</si>
  <si>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</si>
  <si>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</si>
  <si>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</si>
  <si>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</si>
  <si>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</si>
  <si>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</si>
  <si>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</si>
  <si>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</si>
  <si>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</si>
  <si>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</si>
  <si>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</si>
  <si>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</si>
  <si>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</si>
  <si>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</si>
  <si>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</si>
  <si>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</si>
  <si>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</si>
  <si>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</si>
  <si>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</si>
  <si>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</si>
  <si>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</si>
  <si>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</si>
  <si>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</si>
  <si>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</si>
  <si>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</si>
  <si>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</si>
  <si>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</si>
  <si>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</si>
  <si>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</si>
  <si>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</si>
  <si>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</si>
  <si>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</si>
  <si>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</si>
  <si>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</si>
  <si>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</si>
  <si>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</si>
  <si>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</si>
  <si>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</si>
  <si>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</si>
  <si>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</si>
  <si>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</si>
  <si>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</si>
  <si>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</si>
  <si>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</si>
  <si>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</si>
  <si>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</si>
  <si>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</si>
  <si>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</si>
  <si>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</si>
  <si>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</si>
  <si>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</si>
  <si>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</si>
  <si>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</si>
  <si>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</si>
  <si>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</si>
  <si>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</si>
  <si>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</si>
  <si>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</si>
  <si>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</si>
  <si>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</si>
  <si>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</si>
  <si>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</si>
  <si>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</si>
  <si>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</si>
  <si>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</si>
  <si>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</si>
  <si>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</si>
  <si>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</si>
  <si>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</si>
  <si>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</si>
  <si>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</si>
  <si>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</si>
  <si>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</si>
  <si>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</si>
  <si>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</si>
  <si>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</si>
  <si>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</si>
  <si>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</si>
  <si>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</si>
  <si>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</si>
  <si>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</si>
  <si>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</si>
  <si>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</si>
  <si>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</si>
  <si>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</si>
  <si>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</si>
  <si>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</si>
  <si>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</si>
  <si>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</si>
  <si>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</si>
  <si>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</si>
  <si>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</si>
  <si>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</si>
  <si>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</si>
  <si>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</si>
  <si>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</si>
  <si>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</si>
  <si>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</si>
  <si>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</si>
  <si>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</si>
  <si>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</si>
  <si>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</si>
  <si>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</si>
  <si>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</si>
  <si>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</si>
  <si>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</si>
  <si>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</si>
  <si>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</si>
  <si>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</si>
  <si>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</si>
  <si>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</si>
  <si>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</si>
  <si>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</si>
  <si>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</si>
  <si>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</si>
  <si>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</si>
  <si>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</si>
  <si>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</si>
  <si>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</si>
  <si>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</si>
  <si>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</si>
  <si>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</si>
  <si>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</si>
  <si>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</si>
  <si>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</si>
  <si>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</si>
  <si>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</si>
  <si>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</si>
  <si>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</si>
  <si>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</si>
  <si>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</si>
  <si>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</si>
  <si>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</si>
  <si>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</si>
  <si>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</si>
  <si>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</si>
  <si>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</si>
  <si>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</si>
  <si>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</si>
  <si>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</si>
  <si>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</si>
  <si>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</si>
  <si>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</si>
  <si>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</si>
  <si>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</si>
  <si>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</si>
  <si>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</si>
  <si>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</si>
  <si>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</si>
  <si>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</si>
  <si>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</si>
  <si>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</si>
  <si>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</si>
  <si>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</si>
  <si>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</si>
  <si>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</si>
  <si>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</si>
  <si>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</si>
  <si>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</si>
  <si>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</si>
  <si>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</si>
  <si>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</si>
  <si>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</si>
  <si>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</si>
  <si>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</si>
  <si>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</si>
  <si>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</si>
  <si>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</si>
  <si>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</si>
  <si>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</si>
  <si>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</si>
  <si>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</si>
  <si>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</si>
  <si>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</si>
  <si>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</si>
  <si>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</si>
  <si>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</si>
  <si>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</si>
  <si>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</si>
  <si>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</si>
  <si>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</si>
  <si>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</si>
  <si>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</si>
  <si>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</si>
  <si>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</si>
  <si>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</si>
  <si>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</si>
  <si>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</si>
  <si>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</si>
  <si>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</si>
  <si>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</si>
  <si>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</si>
  <si>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</si>
  <si>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</si>
  <si>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</si>
  <si>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</si>
  <si>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</si>
  <si>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</si>
  <si>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</si>
  <si>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</si>
  <si>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</si>
  <si>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</si>
  <si>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</si>
  <si>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</si>
  <si>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</si>
  <si>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</si>
  <si>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</si>
  <si>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</si>
  <si>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</si>
  <si>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</si>
  <si>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</si>
  <si>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</si>
  <si>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</si>
  <si>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</si>
  <si>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</si>
  <si>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</si>
  <si>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</si>
  <si>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</si>
  <si>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</si>
  <si>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</si>
  <si>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</si>
  <si>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</si>
  <si>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</si>
  <si>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</si>
  <si>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</si>
  <si>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</si>
  <si>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</si>
  <si>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</si>
  <si>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</si>
  <si>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</si>
  <si>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</si>
  <si>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</si>
  <si>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</si>
  <si>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</si>
  <si>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</si>
  <si>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</si>
  <si>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</si>
  <si>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</si>
  <si>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</si>
  <si>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</si>
  <si>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</si>
  <si>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</si>
  <si>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</si>
  <si>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</si>
  <si>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</si>
  <si>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</si>
  <si>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</si>
  <si>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</si>
  <si>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</si>
  <si>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</si>
  <si>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</si>
  <si>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</si>
  <si>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</si>
  <si>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</si>
  <si>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</si>
  <si>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</si>
  <si>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</si>
  <si>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</si>
  <si>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</si>
  <si>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</si>
  <si>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</si>
  <si>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</si>
  <si>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</si>
  <si>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</si>
  <si>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</si>
  <si>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</si>
  <si>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</si>
  <si>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</si>
  <si>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</si>
  <si>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</si>
  <si>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</si>
  <si>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</si>
  <si>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</si>
  <si>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</si>
  <si>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</si>
  <si>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</si>
  <si>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</si>
  <si>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</si>
  <si>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</si>
  <si>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</si>
  <si>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</si>
  <si>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</si>
  <si>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</si>
  <si>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</si>
  <si>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</si>
  <si>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</si>
  <si>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</si>
  <si>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</si>
  <si>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</si>
  <si>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</si>
  <si>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</si>
  <si>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</si>
  <si>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</si>
  <si>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</si>
  <si>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</si>
  <si>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</si>
  <si>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</si>
  <si>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</si>
  <si>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</si>
  <si>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</si>
  <si>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</si>
  <si>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</si>
  <si>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</si>
  <si>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</si>
  <si>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</si>
  <si>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</si>
  <si>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</si>
  <si>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</si>
  <si>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</si>
  <si>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</si>
  <si>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</si>
  <si>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</si>
  <si>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</si>
  <si>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</si>
  <si>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</si>
  <si>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</si>
  <si>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</si>
  <si>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</si>
  <si>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</si>
  <si>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</si>
  <si>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</si>
  <si>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</si>
  <si>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</si>
  <si>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</si>
  <si>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</si>
  <si>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</si>
  <si>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</si>
  <si>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</si>
  <si>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</si>
  <si>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</si>
  <si>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</si>
  <si>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</si>
  <si>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</si>
  <si>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</si>
  <si>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</si>
  <si>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</si>
  <si>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</si>
  <si>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</si>
  <si>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</si>
  <si>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</si>
  <si>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</si>
  <si>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</si>
  <si>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</si>
  <si>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</si>
  <si>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</si>
  <si>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</si>
  <si>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</si>
  <si>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</si>
  <si>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</si>
  <si>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</si>
  <si>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</si>
  <si>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</si>
  <si>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</si>
  <si>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</si>
  <si>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</si>
  <si>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</si>
  <si>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</si>
  <si>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</si>
  <si>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</si>
  <si>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</si>
  <si>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</si>
  <si>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</si>
  <si>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</si>
  <si>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</si>
  <si>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</si>
  <si>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</si>
  <si>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</si>
  <si>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</si>
  <si>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</si>
  <si>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</si>
  <si>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</si>
  <si>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</si>
  <si>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</si>
  <si>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</si>
  <si>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</si>
  <si>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</si>
  <si>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</si>
  <si>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</si>
  <si>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</si>
  <si>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</si>
  <si>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</si>
  <si>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</si>
  <si>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</si>
  <si>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</si>
  <si>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</si>
  <si>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</si>
  <si>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</si>
  <si>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</si>
  <si>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</si>
  <si>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</si>
  <si>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</si>
  <si>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</si>
  <si>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</si>
  <si>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</si>
  <si>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</si>
  <si>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</si>
  <si>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</si>
  <si>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</si>
  <si>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</si>
  <si>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</si>
  <si>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</si>
  <si>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</si>
  <si>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</si>
  <si>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</si>
  <si>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</si>
  <si>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</si>
  <si>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</si>
  <si>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</si>
  <si>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</si>
  <si>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</si>
  <si>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</si>
  <si>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</si>
  <si>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</si>
  <si>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</si>
  <si>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</si>
  <si>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</si>
  <si>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</si>
  <si>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</si>
  <si>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</si>
  <si>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</si>
  <si>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</si>
  <si>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</si>
  <si>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</si>
  <si>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</si>
  <si>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</si>
  <si>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</si>
  <si>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</si>
  <si>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</si>
  <si>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</si>
  <si>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</si>
  <si>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</si>
  <si>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</si>
  <si>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</si>
  <si>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</si>
  <si>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</si>
  <si>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</si>
  <si>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</si>
  <si>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</si>
  <si>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</si>
  <si>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</si>
  <si>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</si>
  <si>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</si>
  <si>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</si>
  <si>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</si>
  <si>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</si>
  <si>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</si>
  <si>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</si>
  <si>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</si>
  <si>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</si>
  <si>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</si>
  <si>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</si>
  <si>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</si>
  <si>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</si>
  <si>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</si>
  <si>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</si>
  <si>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</si>
  <si>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</si>
  <si>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</si>
  <si>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</si>
  <si>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</si>
  <si>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</si>
  <si>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</si>
  <si>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</si>
  <si>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</si>
  <si>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</si>
  <si>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</si>
  <si>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</si>
  <si>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</si>
  <si>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</si>
  <si>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</si>
  <si>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</si>
  <si>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</si>
  <si>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</si>
  <si>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</si>
  <si>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</si>
  <si>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</si>
  <si>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</si>
  <si>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</si>
  <si>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</si>
  <si>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</si>
  <si>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</si>
  <si>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</si>
  <si>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</si>
  <si>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</si>
  <si>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</si>
  <si>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</si>
  <si>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</si>
  <si>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</si>
  <si>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</si>
  <si>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</si>
  <si>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</si>
  <si>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</si>
  <si>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</si>
  <si>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</si>
  <si>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</si>
  <si>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</si>
  <si>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</si>
  <si>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</si>
  <si>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</si>
  <si>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</si>
  <si>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</si>
  <si>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</si>
  <si>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</si>
  <si>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</si>
  <si>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</si>
  <si>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</si>
  <si>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</si>
  <si>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</si>
  <si>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</si>
  <si>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</si>
  <si>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</si>
  <si>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</si>
  <si>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</si>
  <si>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</si>
  <si>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</si>
  <si>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</si>
  <si>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</si>
  <si>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</si>
  <si>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</si>
  <si>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</si>
  <si>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</si>
  <si>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</si>
  <si>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</si>
  <si>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</si>
  <si>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</si>
  <si>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</si>
  <si>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</si>
  <si>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</si>
  <si>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</si>
  <si>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</si>
  <si>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</si>
  <si>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</si>
  <si>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</si>
  <si>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</si>
  <si>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</si>
  <si>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</si>
  <si>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</si>
  <si>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</si>
  <si>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</si>
  <si>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</si>
  <si>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</si>
  <si>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</si>
  <si>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</si>
  <si>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</si>
  <si>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</si>
  <si>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</si>
  <si>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</si>
  <si>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</si>
  <si>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</si>
  <si>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</si>
  <si>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</si>
  <si>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</si>
  <si>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</si>
  <si>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</si>
  <si>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</si>
  <si>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</si>
  <si>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</si>
  <si>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</si>
  <si>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</si>
  <si>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</si>
  <si>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</si>
  <si>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</si>
  <si>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</si>
  <si>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</si>
  <si>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</si>
  <si>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</si>
  <si>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</si>
  <si>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</si>
  <si>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</si>
  <si>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</si>
  <si>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</si>
  <si>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</si>
  <si>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</si>
  <si>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</si>
  <si>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</si>
  <si>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</si>
  <si>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</si>
  <si>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</si>
  <si>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</si>
  <si>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</si>
  <si>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</si>
  <si>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</si>
  <si>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</si>
  <si>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</si>
  <si>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</si>
  <si>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</si>
  <si>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</si>
  <si>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</si>
  <si>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</si>
  <si>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</si>
  <si>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</si>
  <si>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</si>
  <si>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</si>
  <si>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</si>
  <si>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</si>
  <si>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</si>
  <si>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</si>
  <si>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</si>
  <si>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</si>
  <si>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</si>
  <si>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</si>
  <si>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</si>
  <si>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</si>
  <si>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</si>
  <si>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</si>
  <si>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</si>
  <si>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</si>
  <si>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</si>
  <si>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</si>
  <si>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</si>
  <si>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</si>
  <si>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</si>
  <si>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</si>
  <si>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</si>
  <si>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</si>
  <si>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</si>
  <si>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</si>
  <si>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</si>
  <si>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</si>
  <si>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</si>
  <si>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</si>
  <si>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</si>
  <si>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</si>
  <si>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</si>
  <si>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</si>
  <si>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</si>
  <si>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</si>
  <si>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</si>
  <si>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</si>
  <si>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</si>
  <si>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</si>
  <si>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</si>
  <si>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</si>
  <si>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</si>
  <si>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</si>
  <si>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</si>
  <si>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</si>
  <si>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</si>
  <si>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</si>
  <si>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</si>
  <si>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</si>
  <si>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</si>
  <si>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</si>
  <si>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</si>
  <si>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</si>
  <si>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</si>
  <si>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</si>
  <si>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</si>
  <si>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</si>
  <si>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</si>
  <si>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</si>
  <si>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</si>
  <si>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</si>
  <si>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</si>
  <si>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</si>
  <si>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</si>
  <si>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</si>
  <si>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</si>
  <si>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</si>
  <si>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</si>
  <si>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</si>
  <si>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</si>
  <si>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</si>
  <si>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</si>
  <si>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</si>
  <si>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</si>
  <si>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</si>
  <si>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</si>
  <si>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</si>
  <si>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</si>
  <si>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</si>
  <si>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</si>
  <si>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</si>
  <si>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</si>
  <si>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</si>
  <si>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</si>
  <si>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</si>
  <si>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</si>
  <si>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</si>
  <si>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</si>
  <si>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</si>
  <si>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</si>
  <si>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</si>
  <si>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</si>
  <si>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</si>
  <si>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</si>
  <si>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</si>
  <si>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</si>
  <si>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</si>
  <si>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</si>
  <si>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</si>
  <si>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</si>
  <si>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</si>
  <si>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</si>
  <si>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</si>
  <si>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</si>
  <si>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</si>
  <si>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</si>
  <si>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</si>
  <si>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</si>
  <si>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</si>
  <si>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</si>
  <si>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</si>
  <si>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</si>
  <si>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</si>
  <si>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</si>
  <si>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</si>
  <si>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</si>
  <si>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</si>
  <si>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</si>
  <si>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</si>
  <si>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</si>
  <si>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</si>
  <si>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</si>
  <si>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</si>
  <si>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</si>
  <si>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</si>
  <si>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</si>
  <si>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</si>
  <si>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</si>
  <si>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</si>
  <si>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</si>
  <si>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</si>
  <si>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</si>
  <si>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</si>
  <si>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</si>
  <si>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</si>
  <si>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</si>
  <si>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</si>
  <si>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</si>
  <si>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</si>
  <si>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</si>
  <si>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</si>
  <si>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</si>
  <si>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</si>
  <si>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</si>
  <si>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</si>
  <si>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</si>
  <si>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</si>
  <si>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</si>
  <si>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</si>
  <si>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</si>
  <si>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</si>
  <si>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</si>
  <si>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</si>
  <si>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</si>
  <si>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</si>
  <si>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</si>
  <si>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</si>
  <si>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</si>
  <si>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</si>
  <si>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</si>
  <si>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</si>
  <si>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</si>
  <si>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</si>
  <si>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</si>
  <si>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</si>
  <si>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</si>
  <si>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</si>
  <si>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</si>
  <si>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</si>
  <si>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</si>
  <si>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</si>
  <si>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</si>
  <si>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</si>
  <si>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</si>
  <si>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</si>
  <si>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</si>
  <si>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</si>
  <si>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</si>
  <si>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</si>
  <si>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</si>
  <si>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</si>
  <si>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</si>
  <si>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</si>
  <si>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</si>
  <si>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</si>
  <si>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</si>
  <si>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</si>
  <si>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</si>
  <si>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</si>
  <si>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</si>
  <si>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</si>
  <si>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</si>
  <si>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</si>
  <si>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</si>
  <si>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</si>
  <si>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</si>
  <si>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</si>
  <si>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</si>
  <si>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</si>
  <si>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</si>
  <si>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</si>
  <si>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</si>
  <si>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</si>
  <si>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</si>
  <si>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</si>
  <si>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</si>
  <si>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</si>
  <si>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</si>
  <si>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</si>
  <si>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</si>
  <si>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</si>
  <si>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</si>
  <si>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</si>
  <si>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</si>
  <si>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</si>
  <si>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</si>
  <si>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</si>
  <si>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</si>
  <si>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</si>
  <si>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</si>
  <si>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</si>
  <si>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</si>
  <si>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</si>
  <si>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</si>
  <si>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</si>
  <si>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</si>
  <si>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</si>
  <si>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</si>
  <si>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</si>
  <si>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</si>
  <si>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</si>
  <si>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</si>
  <si>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</si>
  <si>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</si>
  <si>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</si>
  <si>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</si>
  <si>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</si>
  <si>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</si>
  <si>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</si>
  <si>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</si>
  <si>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</si>
  <si>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</si>
  <si>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</si>
  <si>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</si>
  <si>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</si>
  <si>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</si>
  <si>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</si>
  <si>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</si>
  <si>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</si>
  <si>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</si>
  <si>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</si>
  <si>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</si>
  <si>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</si>
  <si>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</si>
  <si>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</si>
  <si>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</si>
  <si>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</si>
  <si>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</si>
  <si>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</si>
  <si>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</si>
  <si>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</si>
  <si>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</si>
  <si>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</si>
  <si>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</si>
  <si>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</si>
  <si>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</si>
  <si>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</si>
  <si>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</si>
  <si>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</si>
  <si>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</si>
  <si>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</si>
  <si>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</si>
  <si>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</si>
  <si>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</si>
  <si>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</si>
  <si>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</si>
  <si>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</si>
  <si>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</si>
  <si>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</si>
  <si>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</si>
  <si>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</si>
  <si>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</si>
  <si>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</si>
  <si>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</si>
  <si>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</si>
  <si>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</si>
  <si>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</si>
  <si>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</si>
  <si>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</si>
  <si>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</si>
  <si>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</si>
  <si>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</si>
  <si>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</si>
  <si>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</si>
  <si>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</si>
  <si>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</si>
  <si>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</si>
  <si>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</si>
  <si>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</si>
  <si>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</si>
  <si>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</si>
  <si>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</si>
  <si>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</si>
  <si>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</si>
  <si>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</si>
  <si>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</si>
  <si>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</si>
  <si>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</si>
  <si>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</si>
  <si>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</si>
  <si>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</si>
  <si>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</si>
  <si>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</si>
  <si>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</si>
  <si>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</si>
  <si>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</si>
  <si>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</si>
  <si>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</si>
  <si>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</si>
  <si>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</si>
  <si>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</si>
  <si>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</si>
  <si>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</si>
  <si>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</si>
  <si>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</si>
  <si>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</si>
  <si>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</si>
  <si>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</si>
  <si>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</si>
  <si>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</si>
  <si>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</si>
  <si>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</si>
  <si>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</si>
  <si>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</si>
  <si>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</si>
  <si>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</si>
  <si>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</si>
  <si>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</si>
  <si>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</si>
  <si>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</si>
  <si>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</si>
  <si>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</si>
  <si>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</si>
  <si>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</si>
  <si>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</si>
  <si>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</si>
  <si>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</si>
  <si>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</si>
  <si>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</si>
  <si>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</si>
  <si>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</si>
  <si>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</si>
  <si>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</si>
  <si>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</si>
  <si>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</si>
  <si>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</si>
  <si>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</si>
  <si>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</si>
  <si>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</si>
  <si>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</si>
  <si>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</si>
  <si>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</si>
  <si>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</si>
  <si>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</si>
  <si>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</si>
  <si>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</si>
  <si>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</si>
  <si>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</si>
  <si>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</si>
  <si>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</si>
  <si>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</si>
  <si>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</si>
  <si>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</si>
  <si>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</si>
  <si>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</si>
  <si>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</si>
  <si>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</si>
  <si>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</si>
  <si>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</si>
  <si>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</si>
  <si>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</si>
  <si>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</si>
  <si>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</si>
  <si>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</si>
  <si>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</si>
  <si>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</si>
  <si>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</si>
  <si>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</si>
  <si>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</si>
  <si>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</si>
  <si>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</si>
  <si>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</si>
  <si>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</si>
  <si>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</si>
  <si>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</si>
  <si>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</si>
  <si>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</si>
  <si>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</si>
  <si>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</si>
  <si>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</si>
  <si>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</si>
  <si>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</si>
  <si>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</si>
  <si>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</si>
  <si>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</si>
  <si>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</si>
  <si>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</si>
  <si>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</si>
  <si>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</si>
  <si>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</si>
  <si>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</si>
  <si>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</si>
  <si>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</si>
  <si>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</si>
  <si>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</si>
  <si>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</si>
  <si>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</si>
  <si>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</si>
  <si>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</si>
  <si>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</si>
  <si>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</si>
  <si>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</si>
  <si>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</si>
  <si>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</si>
  <si>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</si>
  <si>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</si>
  <si>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</si>
  <si>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</si>
  <si>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</si>
  <si>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</si>
  <si>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</si>
  <si>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</si>
  <si>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</si>
  <si>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</si>
  <si>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</si>
  <si>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</si>
  <si>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</si>
  <si>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</si>
  <si>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</si>
  <si>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</si>
  <si>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</si>
  <si>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</si>
  <si>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</si>
  <si>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</si>
  <si>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</si>
  <si>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</si>
  <si>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</si>
  <si>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</si>
  <si>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</si>
  <si>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</si>
  <si>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</si>
  <si>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</si>
  <si>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</si>
  <si>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</si>
  <si>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</si>
  <si>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</si>
  <si>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</si>
  <si>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</si>
  <si>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</si>
  <si>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</si>
  <si>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</si>
  <si>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</si>
  <si>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</si>
  <si>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</si>
  <si>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</si>
  <si>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</si>
  <si>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</si>
  <si>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</si>
  <si>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</si>
  <si>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</si>
  <si>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</si>
  <si>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</si>
  <si>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</si>
  <si>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</si>
  <si>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</si>
  <si>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</si>
  <si>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</si>
  <si>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</si>
  <si>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</si>
  <si>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</si>
  <si>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</si>
  <si>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</si>
  <si>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</si>
  <si>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</si>
  <si>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</si>
  <si>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</si>
  <si>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</si>
  <si>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</si>
  <si>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</si>
  <si>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</si>
  <si>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</si>
  <si>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</si>
  <si>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</si>
  <si>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</si>
  <si>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</si>
  <si>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</si>
  <si>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</si>
  <si>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</si>
  <si>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</si>
  <si>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</si>
  <si>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</si>
  <si>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</si>
  <si>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</si>
  <si>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</si>
  <si>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</si>
  <si>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</si>
  <si>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</si>
  <si>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</si>
  <si>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</si>
  <si>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</si>
  <si>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</si>
  <si>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</si>
  <si>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</si>
  <si>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</si>
  <si>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</si>
  <si>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</si>
  <si>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</si>
  <si>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</si>
  <si>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</si>
  <si>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</si>
  <si>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</si>
  <si>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</si>
  <si>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</si>
  <si>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</si>
  <si>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</si>
  <si>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</si>
  <si>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</si>
  <si>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</si>
  <si>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</si>
  <si>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</si>
  <si>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</si>
  <si>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</si>
  <si>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</si>
  <si>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</si>
  <si>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</si>
  <si>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</si>
  <si>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</si>
  <si>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</si>
  <si>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</si>
  <si>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</si>
  <si>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</si>
  <si>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</si>
  <si>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</si>
  <si>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</si>
  <si>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</si>
  <si>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</si>
  <si>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</si>
  <si>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</si>
  <si>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</si>
  <si>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</si>
  <si>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</si>
  <si>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</si>
  <si>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</si>
  <si>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</si>
  <si>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</si>
  <si>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</si>
  <si>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</si>
  <si>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</si>
  <si>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</si>
  <si>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</si>
  <si>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</si>
  <si>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</si>
  <si>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</si>
  <si>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</si>
  <si>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</si>
  <si>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</si>
  <si>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</si>
  <si>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</si>
  <si>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</si>
  <si>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</si>
  <si>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</si>
  <si>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</si>
  <si>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</si>
  <si>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</si>
  <si>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</si>
  <si>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</si>
  <si>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</si>
  <si>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</si>
  <si>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</si>
  <si>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</si>
  <si>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</si>
  <si>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</si>
  <si>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</si>
  <si>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</si>
  <si>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</si>
  <si>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</si>
  <si>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</si>
  <si>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</si>
  <si>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</si>
  <si>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</si>
  <si>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</si>
  <si>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</si>
  <si>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</si>
  <si>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</si>
  <si>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</si>
  <si>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</si>
  <si>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</si>
  <si>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</si>
  <si>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</si>
  <si>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</si>
  <si>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</si>
  <si>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</si>
  <si>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</si>
  <si>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</si>
  <si>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</si>
  <si>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</si>
  <si>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</si>
  <si>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</si>
  <si>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</si>
  <si>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</si>
  <si>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</si>
  <si>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</si>
  <si>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</si>
  <si>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</si>
  <si>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</si>
  <si>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</si>
  <si>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</si>
  <si>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</si>
  <si>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</si>
  <si>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</si>
  <si>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</si>
  <si>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</si>
  <si>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</si>
  <si>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</si>
  <si>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</si>
  <si>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</si>
  <si>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</si>
  <si>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</si>
  <si>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</si>
  <si>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</si>
  <si>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</si>
  <si>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</si>
  <si>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</si>
  <si>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</si>
  <si>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</si>
  <si>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</si>
  <si>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</si>
  <si>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</si>
  <si>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</si>
  <si>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</si>
  <si>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</si>
  <si>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</si>
  <si>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</si>
  <si>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</si>
  <si>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</si>
  <si>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</si>
  <si>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</si>
  <si>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</si>
  <si>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</si>
  <si>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</si>
  <si>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</si>
  <si>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</si>
  <si>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</si>
  <si>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</si>
  <si>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</si>
  <si>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</si>
  <si>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</si>
  <si>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</si>
  <si>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</si>
  <si>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</si>
  <si>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</si>
  <si>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</si>
  <si>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</si>
  <si>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</si>
  <si>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</si>
  <si>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</si>
  <si>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</si>
  <si>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</si>
  <si>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</si>
  <si>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</si>
  <si>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</si>
  <si>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</si>
  <si>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</si>
  <si>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</si>
  <si>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</si>
  <si>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</si>
  <si>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</si>
  <si>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</si>
  <si>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</si>
  <si>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</si>
  <si>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</si>
  <si>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</si>
  <si>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</si>
  <si>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</si>
  <si>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</si>
  <si>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</si>
  <si>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</si>
  <si>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</si>
  <si>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</si>
  <si>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</si>
  <si>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</si>
  <si>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</si>
  <si>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</si>
  <si>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</si>
  <si>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</si>
  <si>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</si>
  <si>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</si>
  <si>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</si>
  <si>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</si>
  <si>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</si>
  <si>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</si>
  <si>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</si>
  <si>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</si>
  <si>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</si>
  <si>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</si>
  <si>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</si>
  <si>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</si>
  <si>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</si>
  <si>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</si>
  <si>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</si>
  <si>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</si>
  <si>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</si>
  <si>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</si>
  <si>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</si>
  <si>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</si>
  <si>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</si>
  <si>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</si>
  <si>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</si>
  <si>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</si>
  <si>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</si>
  <si>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</si>
  <si>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</si>
  <si>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</si>
  <si>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</si>
  <si>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</si>
  <si>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</si>
  <si>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</si>
  <si>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</si>
  <si>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</si>
  <si>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</si>
  <si>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</si>
  <si>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</si>
  <si>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</si>
  <si>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</si>
  <si>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</si>
  <si>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</si>
  <si>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</si>
  <si>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</si>
  <si>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</si>
  <si>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</si>
  <si>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</si>
  <si>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</si>
  <si>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</si>
  <si>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</si>
  <si>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</si>
  <si>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</si>
  <si>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</si>
  <si>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</si>
  <si>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</si>
  <si>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</si>
  <si>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</si>
  <si>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</si>
  <si>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</si>
  <si>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</si>
  <si>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</si>
  <si>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</si>
  <si>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</si>
  <si>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</si>
  <si>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</si>
  <si>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</si>
  <si>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</si>
  <si>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</si>
  <si>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</si>
  <si>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</si>
  <si>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</si>
  <si>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</si>
  <si>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</si>
  <si>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</si>
  <si>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</si>
  <si>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</si>
  <si>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</si>
  <si>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</si>
  <si>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</si>
  <si>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</si>
  <si>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</si>
  <si>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</si>
  <si>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</si>
  <si>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</si>
  <si>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</si>
  <si>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</si>
  <si>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</si>
  <si>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</si>
  <si>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</si>
  <si>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</si>
  <si>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</si>
  <si>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</si>
  <si>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</si>
  <si>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</si>
  <si>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</si>
  <si>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</si>
  <si>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</si>
  <si>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</si>
  <si>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</si>
  <si>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</si>
  <si>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</si>
  <si>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</si>
  <si>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</si>
  <si>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</si>
  <si>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</si>
  <si>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</si>
  <si>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</si>
  <si>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</si>
  <si>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</si>
  <si>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</si>
  <si>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</si>
  <si>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</si>
  <si>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</si>
  <si>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</si>
  <si>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</si>
  <si>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</si>
  <si>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</si>
  <si>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</si>
  <si>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</si>
  <si>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</si>
  <si>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</si>
  <si>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</si>
  <si>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</si>
  <si>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</si>
  <si>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</si>
  <si>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</si>
  <si>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</si>
  <si>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</si>
  <si>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</si>
  <si>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</si>
  <si>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</si>
  <si>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</si>
  <si>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</si>
  <si>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</si>
  <si>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</si>
  <si>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</si>
  <si>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</si>
  <si>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</si>
  <si>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</si>
  <si>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</si>
  <si>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</si>
  <si>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</si>
  <si>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</si>
  <si>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</si>
  <si>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</si>
  <si>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</si>
  <si>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</si>
  <si>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</si>
  <si>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</si>
  <si>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</si>
  <si>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</si>
  <si>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</si>
  <si>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</si>
  <si>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</si>
  <si>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</si>
  <si>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</si>
  <si>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</si>
  <si>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</si>
  <si>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</si>
  <si>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</si>
  <si>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</si>
  <si>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</si>
  <si>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</si>
  <si>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</si>
  <si>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</si>
  <si>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</si>
  <si>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</si>
  <si>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</si>
  <si>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</si>
  <si>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</si>
  <si>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</si>
  <si>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</si>
  <si>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</si>
  <si>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</si>
  <si>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</si>
  <si>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</si>
  <si>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</si>
  <si>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</si>
  <si>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</si>
  <si>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</si>
  <si>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</si>
  <si>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</si>
  <si>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</si>
  <si>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</si>
  <si>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</si>
  <si>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</si>
  <si>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</si>
  <si>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</si>
  <si>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</si>
  <si>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</si>
  <si>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</si>
  <si>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</si>
  <si>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</si>
  <si>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</si>
  <si>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</si>
  <si>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</si>
  <si>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</si>
  <si>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</si>
  <si>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</si>
  <si>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</si>
  <si>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</si>
  <si>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</si>
  <si>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</si>
  <si>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</si>
  <si>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</si>
  <si>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</si>
  <si>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</si>
  <si>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</si>
  <si>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</si>
  <si>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</si>
  <si>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</si>
  <si>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</si>
  <si>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</si>
  <si>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</si>
  <si>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</si>
  <si>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</si>
  <si>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</si>
  <si>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</si>
  <si>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</si>
  <si>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</si>
  <si>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</si>
  <si>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</si>
  <si>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</si>
  <si>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</si>
  <si>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</si>
  <si>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</si>
  <si>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</si>
  <si>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</si>
  <si>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</si>
  <si>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</si>
  <si>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</si>
  <si>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</si>
  <si>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</si>
  <si>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</si>
  <si>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</si>
  <si>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</si>
  <si>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</si>
  <si>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</si>
  <si>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</si>
  <si>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</si>
  <si>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</si>
  <si>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</si>
  <si>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</si>
  <si>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</si>
  <si>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</si>
  <si>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</si>
  <si>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</si>
  <si>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</si>
  <si>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</si>
  <si>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</si>
  <si>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</si>
  <si>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</si>
  <si>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</si>
  <si>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</si>
  <si>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</si>
  <si>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</si>
  <si>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</si>
  <si>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</si>
  <si>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</si>
  <si>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</si>
  <si>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</si>
  <si>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</si>
  <si>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</si>
  <si>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</si>
  <si>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</si>
  <si>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</si>
  <si>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</si>
  <si>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</si>
  <si>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</si>
  <si>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</si>
  <si>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</si>
  <si>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</si>
  <si>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</si>
  <si>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</si>
  <si>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</si>
  <si>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</si>
  <si>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</si>
  <si>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</si>
  <si>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</si>
  <si>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</si>
  <si>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</si>
  <si>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</si>
  <si>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</si>
  <si>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</si>
  <si>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</si>
  <si>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</si>
  <si>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</si>
  <si>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</si>
  <si>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</si>
  <si>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</si>
  <si>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</si>
  <si>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</si>
  <si>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</si>
  <si>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</si>
  <si>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</si>
  <si>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</si>
  <si>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</si>
  <si>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</si>
  <si>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</si>
  <si>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</si>
  <si>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</si>
  <si>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</si>
  <si>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</si>
  <si>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</si>
  <si>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</si>
  <si>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</si>
  <si>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</si>
  <si>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</si>
  <si>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</si>
  <si>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</si>
  <si>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</si>
  <si>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</si>
  <si>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</si>
  <si>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</si>
  <si>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</si>
  <si>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</si>
  <si>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</si>
  <si>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</si>
  <si>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</si>
  <si>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</si>
  <si>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</si>
  <si>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</si>
  <si>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</si>
  <si>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</si>
  <si>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</si>
  <si>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</si>
  <si>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</si>
  <si>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</si>
  <si>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</si>
  <si>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</si>
  <si>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</si>
  <si>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</si>
  <si>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</si>
  <si>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</si>
  <si>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</si>
  <si>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</si>
  <si>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</si>
  <si>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</si>
  <si>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</si>
  <si>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</si>
  <si>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</si>
  <si>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</si>
  <si>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</si>
  <si>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</si>
  <si>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</si>
  <si>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</si>
  <si>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</si>
  <si>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</si>
  <si>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</si>
  <si>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</si>
  <si>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</si>
  <si>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</si>
  <si>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</si>
  <si>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</si>
  <si>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</si>
  <si>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</si>
  <si>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</si>
  <si>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</si>
  <si>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</si>
  <si>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</si>
  <si>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</si>
  <si>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</si>
  <si>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</si>
  <si>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</si>
  <si>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</si>
  <si>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</si>
  <si>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</si>
  <si>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</si>
  <si>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</si>
  <si>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</si>
  <si>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</si>
  <si>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</si>
  <si>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</si>
  <si>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</si>
  <si>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</si>
  <si>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</si>
  <si>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</si>
  <si>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</si>
  <si>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</si>
  <si>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</si>
  <si>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</si>
  <si>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</si>
  <si>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</si>
  <si>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</si>
  <si>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</si>
  <si>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</si>
  <si>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</si>
  <si>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</si>
  <si>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</si>
  <si>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</si>
  <si>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</si>
  <si>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</si>
  <si>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</si>
  <si>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</si>
  <si>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</si>
  <si>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</si>
  <si>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</si>
  <si>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</si>
  <si>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</si>
  <si>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</si>
  <si>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</si>
  <si>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</si>
  <si>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</si>
  <si>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</si>
  <si>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</si>
  <si>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</si>
  <si>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</si>
  <si>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</si>
  <si>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</si>
  <si>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</si>
  <si>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</si>
  <si>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</si>
  <si>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</si>
  <si>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</si>
  <si>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</si>
  <si>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</si>
  <si>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</si>
  <si>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</si>
  <si>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</si>
  <si>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</si>
  <si>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</si>
  <si>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</si>
  <si>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</si>
  <si>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</si>
  <si>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</si>
  <si>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</si>
  <si>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</si>
  <si>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</si>
  <si>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</si>
  <si>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</si>
  <si>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</si>
  <si>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</si>
  <si>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</si>
  <si>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</si>
  <si>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</si>
  <si>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</si>
  <si>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</si>
  <si>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</si>
  <si>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</si>
  <si>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</si>
  <si>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</si>
  <si>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</si>
  <si>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</si>
  <si>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</si>
  <si>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</si>
  <si>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</si>
  <si>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</si>
  <si>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</si>
  <si>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</si>
  <si>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</si>
  <si>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</si>
  <si>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</si>
  <si>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</si>
  <si>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</si>
  <si>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</si>
  <si>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</si>
  <si>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</si>
  <si>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</si>
  <si>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</si>
  <si>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</si>
  <si>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</si>
  <si>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</si>
  <si>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</si>
  <si>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</si>
  <si>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</si>
  <si>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</si>
  <si>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</si>
  <si>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</si>
  <si>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</si>
  <si>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</si>
  <si>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</si>
  <si>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</si>
  <si>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</si>
  <si>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</si>
  <si>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</si>
  <si>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</si>
  <si>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</si>
  <si>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</si>
  <si>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</si>
  <si>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</si>
  <si>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</si>
  <si>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</si>
  <si>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</si>
  <si>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</si>
  <si>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</si>
  <si>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</si>
  <si>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</si>
  <si>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</si>
  <si>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</si>
  <si>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</si>
  <si>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</si>
  <si>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</si>
  <si>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</si>
  <si>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</si>
  <si>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</si>
  <si>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</si>
  <si>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</si>
  <si>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</si>
  <si>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</si>
  <si>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</si>
  <si>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</si>
  <si>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</si>
  <si>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</si>
  <si>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</si>
  <si>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</si>
  <si>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</si>
  <si>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</si>
  <si>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</si>
  <si>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</si>
  <si>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</si>
  <si>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</si>
  <si>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</si>
  <si>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</si>
  <si>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</si>
  <si>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</si>
  <si>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</si>
  <si>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</si>
  <si>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</si>
  <si>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</si>
  <si>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</si>
  <si>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</si>
  <si>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</si>
  <si>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</si>
  <si>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</si>
  <si>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</si>
  <si>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</si>
  <si>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</si>
  <si>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</si>
  <si>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</si>
  <si>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</si>
  <si>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</si>
  <si>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</si>
  <si>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</si>
  <si>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</si>
  <si>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</si>
  <si>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</si>
  <si>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</si>
  <si>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</si>
  <si>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</si>
  <si>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</si>
  <si>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</si>
  <si>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</si>
  <si>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</si>
  <si>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</si>
  <si>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</si>
  <si>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</si>
  <si>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</si>
  <si>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</si>
  <si>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</si>
  <si>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</si>
  <si>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</si>
  <si>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</si>
  <si>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</si>
  <si>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</si>
  <si>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</si>
  <si>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</si>
  <si>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</si>
  <si>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</si>
  <si>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</si>
  <si>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</si>
  <si>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</si>
  <si>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</si>
  <si>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</si>
  <si>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</si>
  <si>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</si>
  <si>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</si>
  <si>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</si>
  <si>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</si>
  <si>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</si>
  <si>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</si>
  <si>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</si>
  <si>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</si>
  <si>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</si>
  <si>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</si>
  <si>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</si>
  <si>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</si>
  <si>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</si>
  <si>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</si>
  <si>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</si>
  <si>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</si>
  <si>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</si>
  <si>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</si>
  <si>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</si>
  <si>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</si>
  <si>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</si>
  <si>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</si>
  <si>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</si>
  <si>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</si>
  <si>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</si>
  <si>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</si>
  <si>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</si>
  <si>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</si>
  <si>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</si>
  <si>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</si>
  <si>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</si>
  <si>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</si>
  <si>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</si>
  <si>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</si>
  <si>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</si>
  <si>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</si>
  <si>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</si>
  <si>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</si>
  <si>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</si>
  <si>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</si>
  <si>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</si>
  <si>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</si>
  <si>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</si>
  <si>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</si>
  <si>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</si>
  <si>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</si>
  <si>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</si>
  <si>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</si>
  <si>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</si>
  <si>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</si>
  <si>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</si>
  <si>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</si>
  <si>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</si>
  <si>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</si>
  <si>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</si>
  <si>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</si>
  <si>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</si>
  <si>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</si>
  <si>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</si>
  <si>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</si>
  <si>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</si>
  <si>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</si>
  <si>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</si>
  <si>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</si>
  <si>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</si>
  <si>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</si>
  <si>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</si>
  <si>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</si>
  <si>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</si>
  <si>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</si>
  <si>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</si>
  <si>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</si>
  <si>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</si>
  <si>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</si>
  <si>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</si>
  <si>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</si>
  <si>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</si>
  <si>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</si>
  <si>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</si>
  <si>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</si>
  <si>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</si>
  <si>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</si>
  <si>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</si>
  <si>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</si>
  <si>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</si>
  <si>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</si>
  <si>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</si>
  <si>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</si>
  <si>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</si>
  <si>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</si>
  <si>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</si>
  <si>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</si>
  <si>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</si>
  <si>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</si>
  <si>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</si>
  <si>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</si>
  <si>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</si>
  <si>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</si>
  <si>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</si>
  <si>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</si>
  <si>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</si>
  <si>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</si>
  <si>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</si>
  <si>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</si>
  <si>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</si>
  <si>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</si>
  <si>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</si>
  <si>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</si>
  <si>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</si>
  <si>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</si>
  <si>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</si>
  <si>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</si>
  <si>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</si>
  <si>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</si>
  <si>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</si>
  <si>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</si>
  <si>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</si>
  <si>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</si>
  <si>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</si>
  <si>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</si>
  <si>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</si>
  <si>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</si>
  <si>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</si>
  <si>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</si>
  <si>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</si>
  <si>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</si>
  <si>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</si>
  <si>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</si>
  <si>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</si>
  <si>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</si>
  <si>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</si>
  <si>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</si>
  <si>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</si>
  <si>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</si>
  <si>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</si>
  <si>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</si>
  <si>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</si>
  <si>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</si>
  <si>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</si>
  <si>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</si>
  <si>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</si>
  <si>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</si>
  <si>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</si>
  <si>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</si>
  <si>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</si>
  <si>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</si>
  <si>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</si>
  <si>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</si>
  <si>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</si>
  <si>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</si>
  <si>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</si>
  <si>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</si>
  <si>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</si>
  <si>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</si>
  <si>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</si>
  <si>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</si>
  <si>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</si>
  <si>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</si>
  <si>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</si>
  <si>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</si>
  <si>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</si>
  <si>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</si>
  <si>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</si>
  <si>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</si>
  <si>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</si>
  <si>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</si>
  <si>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</si>
  <si>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</si>
  <si>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</si>
  <si>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</si>
  <si>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</si>
  <si>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</si>
  <si>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</si>
  <si>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</si>
  <si>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</si>
  <si>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</si>
  <si>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</si>
  <si>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</si>
  <si>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</si>
  <si>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</si>
  <si>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</si>
  <si>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</si>
  <si>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</si>
  <si>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</si>
  <si>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</si>
  <si>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</si>
  <si>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</si>
  <si>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</si>
  <si>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</si>
  <si>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</si>
  <si>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</si>
  <si>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</si>
  <si>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</si>
  <si>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</si>
  <si>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</si>
  <si>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</si>
  <si>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</si>
  <si>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</si>
  <si>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</si>
  <si>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</si>
  <si>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</si>
  <si>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</si>
  <si>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</si>
  <si>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</si>
  <si>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</si>
  <si>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</si>
  <si>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</si>
  <si>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</si>
  <si>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</si>
  <si>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</si>
  <si>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</si>
  <si>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</si>
  <si>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</si>
  <si>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</si>
  <si>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</si>
  <si>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</si>
  <si>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</si>
  <si>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</si>
  <si>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</si>
  <si>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</si>
  <si>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</si>
  <si>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</si>
  <si>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</si>
  <si>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</si>
  <si>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</si>
  <si>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</si>
  <si>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</si>
  <si>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</si>
  <si>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</si>
  <si>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</si>
  <si>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</si>
  <si>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</si>
  <si>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</si>
  <si>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</si>
  <si>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</si>
  <si>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</si>
  <si>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</si>
  <si>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</si>
  <si>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</si>
  <si>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</si>
  <si>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</si>
  <si>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</si>
  <si>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</si>
  <si>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</si>
  <si>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</si>
  <si>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</si>
  <si>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</si>
  <si>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</si>
  <si>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</si>
  <si>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</si>
  <si>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</si>
  <si>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</si>
  <si>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</si>
  <si>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</si>
  <si>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</si>
  <si>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</si>
  <si>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</si>
  <si>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</si>
  <si>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</si>
  <si>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</si>
  <si>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</si>
  <si>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</si>
  <si>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</si>
  <si>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</si>
  <si>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</si>
  <si>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</si>
  <si>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</si>
  <si>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</si>
  <si>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</si>
  <si>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</si>
  <si>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</si>
  <si>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</si>
  <si>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</si>
  <si>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</si>
  <si>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</si>
  <si>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</si>
  <si>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</si>
  <si>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</si>
  <si>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</si>
  <si>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</si>
  <si>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</si>
  <si>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</si>
  <si>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</si>
  <si>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</si>
  <si>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</si>
  <si>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</si>
  <si>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</si>
  <si>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</si>
  <si>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</si>
  <si>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</si>
  <si>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</si>
  <si>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</si>
  <si>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</si>
  <si>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</si>
  <si>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</si>
  <si>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</si>
  <si>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</si>
  <si>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</si>
  <si>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</si>
  <si>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</si>
  <si>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</si>
  <si>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</si>
  <si>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</si>
  <si>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</si>
  <si>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</si>
  <si>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</si>
  <si>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</si>
  <si>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</si>
  <si>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</si>
  <si>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</si>
  <si>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</si>
  <si>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</si>
  <si>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</si>
  <si>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</si>
  <si>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</si>
  <si>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</si>
  <si>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</si>
  <si>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</si>
  <si>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</si>
  <si>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</si>
  <si>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</si>
  <si>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</si>
  <si>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</si>
  <si>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</si>
  <si>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</si>
  <si>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</si>
  <si>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</si>
  <si>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</si>
  <si>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</si>
  <si>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</si>
  <si>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</si>
  <si>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</si>
  <si>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</si>
  <si>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</si>
  <si>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</si>
  <si>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</si>
  <si>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</si>
  <si>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</si>
  <si>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</si>
  <si>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</si>
  <si>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</si>
  <si>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</si>
  <si>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</si>
  <si>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</si>
  <si>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</si>
  <si>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</si>
  <si>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</si>
  <si>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</si>
  <si>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</si>
  <si>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</si>
  <si>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</si>
  <si>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</si>
  <si>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</si>
  <si>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</si>
  <si>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</si>
  <si>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</si>
  <si>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</si>
  <si>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</si>
  <si>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</si>
  <si>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</si>
  <si>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</si>
  <si>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</si>
  <si>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</si>
  <si>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</si>
  <si>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</si>
  <si>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</si>
  <si>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</si>
  <si>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</si>
  <si>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</si>
  <si>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</si>
  <si>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</si>
  <si>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</si>
  <si>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</si>
  <si>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</si>
  <si>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</si>
  <si>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</si>
  <si>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</si>
  <si>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</si>
  <si>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</si>
  <si>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</si>
  <si>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</si>
  <si>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</si>
  <si>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</si>
  <si>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</si>
  <si>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</si>
  <si>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</si>
  <si>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</si>
  <si>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</si>
  <si>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</si>
  <si>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</si>
  <si>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</si>
  <si>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</si>
  <si>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</si>
  <si>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</si>
  <si>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</si>
  <si>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</si>
  <si>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</si>
  <si>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</si>
  <si>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</si>
  <si>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</si>
  <si>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</si>
  <si>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</si>
  <si>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</si>
  <si>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</si>
  <si>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</si>
  <si>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</si>
  <si>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</si>
  <si>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</si>
  <si>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</si>
  <si>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</si>
  <si>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</si>
  <si>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</si>
  <si>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</si>
  <si>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</si>
  <si>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</si>
  <si>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</si>
  <si>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</si>
  <si>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</si>
  <si>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</si>
  <si>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</si>
  <si>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</si>
  <si>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</si>
  <si>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</si>
  <si>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</si>
  <si>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</si>
  <si>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</si>
  <si>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</si>
  <si>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</si>
  <si>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</si>
  <si>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</si>
  <si>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</si>
  <si>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</si>
  <si>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</si>
  <si>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</si>
  <si>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</si>
  <si>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</si>
  <si>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</si>
  <si>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</si>
  <si>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</si>
  <si>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</si>
  <si>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</si>
  <si>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</si>
  <si>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</si>
  <si>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</si>
  <si>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</si>
  <si>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</si>
  <si>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</si>
  <si>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</si>
  <si>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</si>
  <si>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</si>
  <si>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</si>
  <si>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</si>
  <si>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</si>
  <si>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</si>
  <si>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</si>
  <si>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</si>
  <si>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</si>
  <si>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</si>
  <si>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</si>
  <si>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</si>
  <si>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</si>
  <si>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</si>
  <si>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</si>
  <si>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</si>
  <si>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</si>
  <si>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</si>
  <si>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</si>
  <si>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</si>
  <si>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</si>
  <si>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</si>
  <si>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</si>
  <si>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</si>
  <si>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</si>
  <si>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</si>
  <si>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</si>
  <si>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</si>
  <si>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</si>
  <si>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</si>
  <si>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</si>
  <si>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</si>
  <si>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</si>
  <si>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</si>
  <si>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</si>
  <si>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</si>
  <si>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</si>
  <si>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</si>
  <si>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</si>
  <si>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</si>
  <si>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</si>
  <si>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</si>
  <si>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</si>
  <si>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</si>
  <si>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</si>
  <si>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</si>
  <si>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</si>
  <si>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</si>
  <si>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</si>
  <si>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</si>
  <si>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</si>
  <si>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</si>
  <si>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</si>
  <si>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</si>
  <si>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</si>
  <si>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</si>
  <si>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</si>
  <si>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</si>
  <si>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</si>
  <si>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</si>
  <si>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</si>
  <si>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</si>
  <si>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</si>
  <si>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</si>
  <si>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</si>
  <si>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</si>
  <si>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</si>
  <si>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</si>
  <si>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</si>
  <si>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</si>
  <si>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</si>
  <si>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</si>
  <si>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</si>
  <si>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</si>
  <si>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</si>
  <si>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</si>
  <si>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</si>
  <si>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</si>
  <si>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</si>
  <si>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</si>
  <si>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</si>
  <si>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</si>
  <si>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</si>
  <si>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</si>
  <si>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</si>
  <si>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</si>
  <si>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</si>
  <si>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</si>
  <si>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</si>
  <si>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</si>
  <si>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</si>
  <si>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</si>
  <si>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</si>
  <si>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</si>
  <si>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</si>
  <si>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</si>
  <si>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</si>
  <si>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</si>
  <si>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</si>
  <si>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</si>
  <si>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</si>
  <si>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</si>
  <si>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</si>
  <si>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</si>
  <si>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</si>
  <si>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</si>
  <si>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</si>
  <si>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</si>
  <si>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</si>
  <si>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</si>
  <si>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</si>
  <si>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</si>
  <si>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</si>
  <si>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</si>
  <si>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</si>
  <si>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</si>
  <si>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</si>
  <si>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</si>
  <si>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</si>
  <si>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</si>
  <si>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</si>
  <si>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</si>
  <si>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</si>
  <si>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</si>
  <si>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</si>
  <si>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</si>
  <si>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</si>
  <si>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</si>
  <si>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</si>
  <si>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</si>
  <si>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</si>
  <si>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</si>
  <si>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</si>
  <si>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</si>
  <si>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</si>
  <si>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</si>
  <si>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</si>
  <si>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</si>
  <si>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</si>
  <si>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</si>
  <si>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</si>
  <si>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</si>
  <si>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</si>
  <si>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</si>
  <si>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</si>
  <si>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</si>
  <si>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</si>
  <si>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</si>
  <si>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</si>
  <si>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</si>
  <si>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</si>
  <si>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</si>
  <si>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</si>
  <si>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</si>
  <si>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</si>
  <si>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</si>
  <si>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</si>
  <si>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</si>
  <si>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</si>
  <si>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</si>
  <si>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</si>
  <si>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</si>
  <si>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</si>
  <si>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</si>
  <si>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</si>
  <si>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</si>
  <si>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</si>
  <si>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</si>
  <si>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</si>
  <si>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</si>
  <si>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</si>
  <si>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</si>
  <si>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</si>
  <si>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</si>
  <si>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</si>
  <si>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</si>
  <si>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</si>
  <si>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</si>
  <si>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</si>
  <si>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</si>
  <si>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</si>
  <si>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</si>
  <si>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</si>
  <si>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</si>
  <si>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</si>
  <si>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</si>
  <si>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</si>
  <si>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</si>
  <si>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</si>
  <si>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</si>
  <si>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</si>
  <si>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</si>
  <si>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</si>
  <si>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</si>
  <si>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</si>
  <si>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</si>
  <si>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</si>
  <si>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</si>
  <si>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</si>
  <si>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</si>
  <si>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</si>
  <si>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</si>
  <si>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</si>
  <si>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</si>
  <si>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</si>
  <si>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</si>
  <si>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</si>
  <si>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</si>
  <si>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</si>
  <si>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</si>
  <si>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</si>
  <si>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</si>
  <si>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</si>
  <si>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</si>
  <si>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</si>
  <si>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</si>
  <si>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</si>
  <si>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</si>
  <si>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</si>
  <si>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</si>
  <si>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</si>
  <si>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</si>
  <si>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</si>
  <si>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</si>
  <si>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</si>
  <si>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</si>
  <si>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</si>
  <si>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</si>
  <si>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</si>
  <si>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</si>
  <si>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</si>
  <si>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</si>
  <si>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</si>
  <si>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</si>
  <si>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</si>
  <si>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</si>
  <si>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</si>
  <si>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</si>
  <si>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</si>
  <si>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</si>
  <si>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</si>
  <si>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</si>
  <si>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</si>
  <si>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</si>
  <si>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</si>
  <si>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</si>
  <si>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</si>
  <si>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</si>
  <si>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</si>
  <si>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</si>
  <si>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</si>
  <si>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</si>
  <si>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</si>
  <si>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</si>
  <si>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</si>
  <si>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</si>
  <si>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</si>
  <si>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</si>
  <si>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</si>
  <si>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</si>
  <si>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</si>
  <si>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</si>
  <si>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</si>
  <si>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</si>
  <si>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</si>
  <si>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</si>
  <si>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</si>
  <si>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</si>
  <si>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</si>
  <si>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</si>
  <si>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</si>
  <si>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</si>
  <si>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</si>
  <si>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</si>
  <si>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</si>
  <si>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</si>
  <si>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</si>
  <si>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</si>
  <si>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</si>
  <si>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</si>
  <si>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</si>
  <si>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</si>
  <si>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</si>
  <si>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</si>
  <si>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</si>
  <si>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</si>
  <si>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</si>
  <si>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</si>
  <si>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</si>
  <si>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</si>
  <si>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</si>
  <si>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</si>
  <si>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</si>
  <si>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</si>
  <si>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</si>
  <si>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</si>
  <si>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</si>
  <si>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</si>
  <si>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</si>
  <si>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</si>
  <si>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</si>
  <si>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</si>
  <si>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</si>
  <si>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</si>
  <si>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</si>
  <si>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</si>
  <si>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</si>
  <si>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</si>
  <si>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</si>
  <si>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</si>
  <si>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</si>
  <si>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</si>
  <si>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</si>
  <si>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</si>
  <si>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</si>
  <si>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</si>
  <si>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</si>
  <si>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</si>
  <si>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</si>
  <si>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</si>
  <si>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</si>
  <si>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</si>
  <si>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</si>
  <si>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</si>
  <si>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</si>
  <si>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</si>
  <si>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</si>
  <si>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</si>
  <si>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</si>
  <si>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</si>
  <si>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</si>
  <si>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</si>
  <si>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</si>
  <si>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</si>
  <si>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</si>
  <si>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</si>
  <si>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</si>
  <si>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</si>
  <si>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</si>
  <si>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</si>
  <si>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</si>
  <si>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</si>
  <si>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</si>
  <si>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</si>
  <si>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</si>
  <si>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</si>
  <si>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</si>
  <si>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</si>
  <si>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</si>
  <si>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</si>
  <si>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</si>
  <si>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</si>
  <si>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</si>
  <si>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</si>
  <si>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</si>
  <si>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</si>
  <si>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</si>
  <si>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</si>
  <si>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</si>
  <si>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</si>
  <si>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</si>
  <si>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</si>
  <si>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</si>
  <si>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</si>
  <si>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</si>
  <si>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</si>
  <si>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</si>
  <si>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</si>
  <si>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</si>
  <si>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</si>
  <si>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</si>
  <si>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</si>
  <si>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</si>
  <si>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</si>
  <si>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</si>
  <si>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</si>
  <si>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</si>
  <si>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</si>
  <si>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</si>
  <si>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</si>
  <si>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</si>
  <si>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</si>
  <si>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</si>
  <si>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</si>
  <si>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</si>
  <si>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</si>
  <si>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</si>
  <si>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</si>
  <si>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</si>
  <si>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</si>
  <si>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</si>
  <si>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</si>
  <si>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</si>
  <si>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</si>
  <si>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</si>
  <si>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</si>
  <si>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</si>
  <si>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</si>
  <si>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</si>
  <si>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</si>
  <si>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</si>
  <si>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</si>
  <si>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</si>
  <si>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</si>
  <si>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</si>
  <si>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</si>
  <si>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</si>
  <si>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</si>
  <si>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</si>
  <si>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</si>
  <si>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</si>
  <si>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</si>
  <si>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</si>
  <si>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</si>
  <si>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</si>
  <si>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</si>
  <si>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</si>
  <si>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</si>
  <si>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</si>
  <si>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</si>
  <si>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</si>
  <si>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</si>
  <si>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</si>
  <si>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</si>
  <si>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</si>
  <si>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</si>
  <si>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</si>
  <si>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</si>
  <si>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</si>
  <si>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</si>
  <si>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</si>
  <si>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</si>
  <si>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</si>
  <si>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</si>
  <si>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</si>
  <si>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</si>
  <si>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</si>
  <si>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</si>
  <si>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</si>
  <si>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</si>
  <si>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</si>
  <si>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</si>
  <si>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</si>
  <si>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</si>
  <si>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</si>
  <si>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</si>
  <si>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</si>
  <si>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</si>
  <si>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</si>
  <si>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</si>
  <si>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</si>
  <si>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</si>
  <si>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</si>
  <si>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</si>
  <si>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</si>
  <si>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</si>
  <si>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</si>
  <si>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</si>
  <si>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</si>
  <si>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</si>
  <si>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</si>
  <si>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</si>
  <si>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</si>
  <si>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</si>
  <si>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</si>
  <si>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</si>
  <si>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</si>
  <si>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</si>
  <si>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</si>
  <si>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</si>
  <si>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</si>
  <si>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</si>
  <si>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</si>
  <si>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</si>
  <si>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</si>
  <si>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</si>
  <si>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</si>
  <si>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</si>
  <si>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</si>
  <si>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</si>
  <si>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</si>
  <si>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</si>
  <si>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</si>
  <si>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</si>
  <si>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</si>
  <si>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</si>
  <si>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</si>
  <si>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</si>
  <si>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</si>
  <si>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</si>
  <si>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</si>
  <si>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</si>
  <si>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</si>
  <si>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</si>
  <si>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</si>
  <si>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</si>
  <si>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</si>
  <si>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</si>
  <si>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</si>
  <si>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</si>
  <si>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</si>
  <si>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</si>
  <si>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</si>
  <si>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</si>
  <si>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</si>
  <si>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</si>
  <si>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</si>
  <si>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</si>
  <si>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</si>
  <si>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</si>
  <si>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</si>
  <si>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</si>
  <si>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</si>
  <si>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</si>
  <si>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</si>
  <si>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</si>
  <si>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</si>
  <si>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</si>
  <si>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</si>
  <si>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</si>
  <si>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</si>
  <si>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</si>
  <si>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</si>
  <si>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</si>
  <si>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</si>
  <si>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</si>
  <si>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</si>
  <si>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</si>
  <si>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</si>
  <si>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</si>
  <si>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</si>
  <si>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</si>
  <si>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</si>
  <si>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</si>
  <si>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</si>
  <si>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</si>
  <si>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</si>
  <si>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</si>
  <si>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</si>
  <si>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</si>
  <si>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</si>
  <si>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</si>
  <si>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</si>
  <si>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</si>
  <si>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</si>
  <si>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</si>
  <si>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</si>
  <si>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</si>
  <si>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</si>
  <si>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</si>
  <si>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</si>
  <si>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</si>
  <si>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</si>
  <si>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</si>
  <si>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</si>
  <si>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</si>
  <si>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</si>
  <si>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</si>
  <si>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</si>
  <si>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</si>
  <si>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</si>
  <si>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</si>
  <si>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</si>
  <si>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</si>
  <si>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</si>
  <si>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</si>
  <si>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</si>
  <si>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</si>
  <si>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</si>
  <si>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</si>
  <si>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</si>
  <si>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</si>
  <si>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</si>
  <si>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</si>
  <si>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</si>
  <si>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</si>
  <si>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</si>
  <si>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</si>
  <si>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</si>
  <si>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</si>
  <si>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</si>
  <si>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</si>
  <si>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</si>
  <si>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</si>
  <si>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</si>
  <si>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</si>
  <si>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</si>
  <si>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</si>
  <si>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</si>
  <si>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</si>
  <si>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</si>
  <si>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</si>
  <si>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</si>
  <si>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</si>
  <si>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</si>
  <si>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</si>
  <si>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</si>
  <si>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</si>
  <si>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</si>
  <si>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</si>
  <si>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</si>
  <si>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</si>
  <si>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</si>
  <si>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</si>
  <si>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</si>
  <si>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</si>
  <si>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</si>
  <si>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</si>
  <si>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</si>
  <si>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</si>
  <si>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</si>
  <si>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</si>
  <si>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</si>
  <si>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</si>
  <si>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</si>
  <si>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</si>
  <si>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</si>
  <si>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</si>
  <si>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</si>
  <si>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</si>
  <si>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</si>
  <si>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</si>
  <si>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</si>
  <si>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</si>
  <si>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</si>
  <si>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</si>
  <si>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</si>
  <si>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</si>
  <si>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</si>
  <si>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</si>
  <si>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</si>
  <si>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</si>
  <si>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</si>
  <si>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</si>
  <si>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</si>
  <si>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</si>
  <si>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</si>
  <si>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</si>
  <si>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</si>
  <si>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</si>
  <si>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</si>
  <si>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</si>
  <si>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</si>
  <si>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</si>
  <si>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</si>
  <si>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</si>
  <si>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</si>
  <si>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</si>
  <si>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</si>
  <si>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</si>
  <si>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</si>
  <si>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</si>
  <si>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</si>
  <si>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</si>
  <si>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</si>
  <si>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</si>
  <si>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</si>
  <si>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</si>
  <si>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</si>
  <si>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</si>
  <si>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</si>
  <si>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</si>
  <si>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</si>
  <si>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</si>
  <si>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</si>
  <si>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</si>
  <si>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</si>
  <si>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</si>
  <si>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</si>
  <si>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</si>
  <si>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</si>
  <si>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</si>
  <si>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</si>
  <si>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</si>
  <si>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</si>
  <si>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</si>
  <si>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</si>
  <si>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</si>
  <si>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</si>
  <si>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</si>
  <si>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</si>
  <si>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</si>
  <si>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</si>
  <si>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</si>
  <si>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</si>
  <si>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</si>
  <si>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</si>
  <si>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</si>
  <si>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</si>
  <si>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</si>
  <si>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</si>
  <si>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</si>
  <si>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</si>
  <si>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</si>
  <si>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</si>
  <si>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</si>
  <si>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</si>
  <si>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</si>
  <si>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</si>
  <si>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</si>
  <si>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</si>
  <si>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</si>
  <si>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</si>
  <si>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</si>
  <si>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</si>
  <si>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</si>
  <si>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</si>
  <si>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</si>
  <si>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</si>
  <si>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</si>
  <si>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</si>
  <si>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</si>
  <si>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</si>
  <si>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</si>
  <si>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</si>
  <si>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</si>
  <si>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</si>
  <si>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</si>
  <si>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</si>
  <si>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</si>
  <si>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</si>
  <si>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</si>
  <si>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</si>
  <si>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</si>
  <si>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</si>
  <si>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</si>
  <si>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</si>
  <si>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</si>
  <si>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</si>
  <si>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</si>
  <si>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</si>
  <si>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</si>
  <si>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</si>
  <si>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</si>
  <si>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</si>
  <si>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</si>
  <si>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</si>
  <si>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</si>
  <si>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</si>
  <si>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</si>
  <si>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</si>
  <si>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</si>
  <si>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</si>
  <si>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</si>
  <si>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</si>
  <si>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</si>
  <si>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</si>
  <si>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</si>
  <si>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</si>
  <si>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</si>
  <si>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</si>
  <si>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</si>
  <si>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</si>
  <si>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</si>
  <si>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</si>
  <si>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</si>
  <si>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</si>
  <si>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</si>
  <si>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</si>
  <si>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</si>
  <si>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</si>
  <si>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</si>
  <si>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</si>
  <si>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</si>
  <si>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</si>
  <si>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</si>
  <si>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</si>
  <si>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</si>
  <si>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</si>
  <si>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</si>
  <si>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</si>
  <si>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</si>
  <si>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</si>
  <si>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</si>
  <si>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</si>
  <si>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</si>
  <si>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</si>
  <si>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</si>
  <si>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</si>
  <si>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</si>
  <si>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</si>
  <si>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</si>
  <si>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</si>
  <si>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</si>
  <si>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</si>
  <si>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</si>
  <si>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</si>
  <si>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</si>
  <si>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</si>
  <si>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</si>
  <si>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</si>
  <si>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</si>
  <si>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</si>
  <si>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</si>
  <si>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</si>
  <si>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</si>
  <si>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</si>
  <si>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</si>
  <si>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</si>
  <si>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</si>
  <si>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</si>
  <si>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</si>
  <si>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</si>
  <si>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</si>
  <si>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</si>
  <si>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</si>
  <si>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</si>
  <si>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</si>
  <si>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</si>
  <si>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</si>
  <si>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</si>
  <si>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</si>
  <si>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</si>
  <si>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</si>
  <si>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</si>
  <si>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</si>
  <si>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</si>
  <si>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</si>
  <si>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</si>
  <si>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</si>
  <si>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</si>
  <si>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</si>
  <si>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</si>
  <si>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</si>
  <si>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</si>
  <si>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</si>
  <si>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</si>
  <si>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</si>
  <si>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</si>
  <si>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</si>
  <si>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</si>
  <si>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</si>
  <si>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</si>
  <si>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</si>
  <si>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</si>
  <si>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</si>
  <si>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</si>
  <si>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</si>
  <si>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</si>
  <si>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</si>
  <si>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</si>
  <si>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</si>
  <si>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</si>
  <si>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</si>
  <si>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</si>
  <si>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</si>
  <si>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</si>
  <si>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</si>
  <si>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</si>
  <si>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</si>
  <si>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</si>
  <si>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</si>
  <si>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</si>
  <si>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</si>
  <si>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</si>
  <si>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</si>
  <si>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</si>
  <si>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</si>
  <si>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</si>
  <si>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</si>
  <si>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</si>
  <si>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</si>
  <si>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</si>
  <si>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</si>
  <si>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</si>
  <si>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</si>
  <si>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</si>
  <si>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</si>
  <si>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</si>
  <si>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</si>
  <si>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</si>
  <si>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</si>
  <si>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</si>
  <si>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</si>
  <si>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</si>
  <si>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</si>
  <si>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</si>
  <si>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</si>
  <si>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</si>
  <si>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</si>
  <si>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</si>
  <si>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</si>
  <si>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</si>
  <si>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</si>
  <si>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</si>
  <si>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</si>
  <si>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</si>
  <si>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</si>
  <si>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</si>
  <si>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</si>
  <si>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</si>
  <si>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</si>
  <si>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</si>
  <si>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</si>
  <si>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</si>
  <si>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</si>
  <si>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</si>
  <si>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</si>
  <si>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</si>
  <si>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</si>
  <si>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</si>
  <si>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</si>
  <si>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</si>
  <si>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</si>
  <si>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</si>
  <si>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</si>
  <si>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</si>
  <si>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</si>
  <si>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</si>
  <si>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</si>
  <si>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</si>
  <si>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</si>
  <si>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</si>
  <si>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</si>
  <si>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</si>
  <si>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</si>
  <si>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</si>
  <si>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</si>
  <si>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</si>
  <si>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</si>
  <si>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</si>
  <si>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</si>
  <si>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</si>
  <si>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</si>
  <si>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</si>
  <si>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</si>
  <si>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</si>
  <si>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</si>
  <si>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</si>
  <si>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</si>
  <si>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</si>
  <si>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</si>
  <si>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</si>
  <si>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</si>
  <si>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</si>
  <si>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</si>
  <si>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</si>
  <si>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</si>
  <si>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</si>
  <si>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</si>
  <si>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</si>
  <si>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</si>
  <si>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</si>
  <si>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</si>
  <si>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</si>
  <si>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</si>
  <si>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</si>
  <si>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</si>
  <si>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</si>
  <si>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</si>
  <si>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</si>
  <si>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</si>
  <si>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</si>
  <si>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</si>
  <si>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</si>
  <si>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</si>
  <si>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</si>
  <si>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</si>
  <si>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</si>
  <si>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</si>
  <si>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</si>
  <si>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</si>
  <si>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</si>
  <si>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</si>
  <si>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</si>
  <si>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</si>
  <si>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</si>
  <si>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</si>
  <si>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</si>
  <si>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</si>
  <si>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</si>
  <si>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</si>
  <si>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</si>
  <si>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</si>
  <si>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</si>
  <si>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</si>
  <si>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</si>
  <si>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</si>
  <si>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</si>
  <si>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</si>
  <si>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</si>
  <si>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</si>
  <si>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</si>
  <si>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</si>
  <si>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</si>
  <si>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</si>
  <si>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</si>
  <si>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</si>
  <si>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</si>
  <si>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</si>
  <si>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</si>
  <si>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</si>
  <si>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</si>
  <si>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</si>
  <si>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</si>
  <si>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</si>
  <si>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</si>
  <si>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</si>
  <si>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</si>
  <si>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</si>
  <si>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</si>
  <si>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</si>
  <si>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</si>
  <si>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</si>
  <si>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</si>
  <si>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</si>
  <si>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</si>
  <si>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</si>
  <si>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</si>
  <si>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</si>
  <si>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</si>
  <si>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</si>
  <si>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</si>
  <si>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</si>
  <si>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</si>
  <si>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</si>
  <si>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</si>
  <si>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</si>
  <si>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</si>
  <si>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</si>
  <si>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</si>
  <si>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</si>
  <si>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</si>
  <si>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</si>
  <si>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</si>
  <si>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</si>
  <si>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</si>
  <si>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</si>
  <si>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</si>
  <si>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</si>
  <si>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</si>
  <si>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</si>
  <si>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</si>
  <si>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</si>
  <si>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</si>
  <si>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</si>
  <si>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</si>
  <si>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</si>
  <si>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</si>
  <si>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</si>
  <si>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</si>
  <si>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</si>
  <si>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</si>
  <si>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</si>
  <si>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</si>
  <si>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</si>
  <si>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</si>
  <si>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</si>
  <si>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</si>
  <si>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</si>
  <si>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</si>
  <si>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</si>
  <si>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</si>
  <si>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</si>
  <si>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</si>
  <si>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</si>
  <si>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</si>
  <si>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</si>
  <si>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</si>
  <si>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</si>
  <si>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</si>
  <si>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</si>
  <si>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</si>
  <si>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</si>
  <si>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</si>
  <si>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</si>
  <si>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</si>
  <si>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</si>
  <si>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</si>
  <si>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</si>
  <si>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</si>
  <si>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</si>
  <si>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</si>
  <si>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</si>
  <si>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</si>
  <si>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</si>
  <si>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</si>
  <si>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</si>
  <si>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</si>
  <si>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</si>
  <si>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</si>
  <si>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</si>
  <si>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</si>
  <si>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</si>
  <si>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</si>
  <si>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</si>
  <si>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</si>
  <si>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</si>
  <si>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</si>
  <si>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</si>
  <si>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</si>
  <si>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</si>
  <si>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</si>
  <si>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</si>
  <si>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</si>
  <si>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</si>
  <si>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</si>
  <si>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</si>
  <si>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</si>
  <si>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</si>
  <si>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</si>
  <si>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</si>
  <si>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</si>
  <si>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</si>
  <si>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</si>
  <si>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</si>
  <si>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</si>
  <si>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</si>
  <si>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</si>
  <si>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</si>
  <si>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</si>
  <si>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</si>
  <si>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</si>
  <si>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</si>
  <si>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</si>
  <si>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</si>
  <si>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</si>
  <si>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</si>
  <si>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</si>
  <si>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</si>
  <si>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</si>
  <si>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</si>
  <si>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</si>
  <si>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</si>
  <si>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</si>
  <si>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</si>
  <si>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</si>
  <si>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</si>
  <si>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</si>
  <si>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</si>
  <si>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</si>
  <si>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</si>
  <si>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</si>
  <si>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</si>
  <si>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</si>
  <si>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</si>
  <si>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</si>
  <si>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</si>
  <si>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</si>
  <si>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</si>
  <si>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</si>
  <si>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</si>
  <si>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</si>
  <si>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</si>
  <si>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</si>
  <si>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</si>
  <si>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</si>
  <si>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</si>
  <si>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</si>
  <si>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</si>
  <si>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</si>
  <si>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</si>
  <si>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</si>
  <si>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</si>
  <si>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</si>
  <si>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</si>
  <si>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</si>
  <si>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</si>
  <si>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</si>
  <si>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</si>
  <si>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</si>
  <si>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</si>
  <si>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</si>
  <si>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</si>
  <si>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</si>
  <si>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</si>
  <si>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</si>
  <si>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</si>
  <si>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</si>
  <si>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</si>
  <si>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</si>
  <si>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</si>
  <si>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</si>
  <si>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</si>
  <si>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</si>
  <si>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</si>
  <si>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</si>
  <si>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</si>
  <si>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</si>
  <si>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</si>
  <si>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</si>
  <si>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</si>
  <si>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</si>
  <si>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</si>
  <si>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</si>
  <si>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</si>
  <si>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</si>
  <si>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</si>
  <si>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</si>
  <si>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</si>
  <si>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</si>
  <si>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</si>
  <si>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</si>
  <si>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</si>
  <si>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</si>
  <si>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</si>
  <si>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</si>
  <si>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</si>
  <si>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</si>
  <si>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</si>
  <si>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</si>
  <si>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</si>
  <si>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</si>
  <si>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</si>
  <si>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</si>
  <si>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</si>
  <si>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</si>
  <si>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</si>
  <si>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</si>
  <si>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</si>
  <si>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</si>
  <si>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</si>
  <si>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</si>
  <si>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</si>
  <si>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</si>
  <si>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</si>
  <si>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</si>
  <si>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</si>
  <si>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</si>
  <si>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</si>
  <si>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</si>
  <si>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</si>
  <si>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</si>
  <si>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</si>
  <si>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</si>
  <si>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</si>
  <si>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</si>
  <si>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</si>
  <si>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</si>
  <si>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</si>
  <si>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</si>
  <si>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</si>
  <si>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</si>
  <si>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</si>
  <si>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</si>
  <si>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</si>
  <si>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</si>
  <si>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</si>
  <si>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</si>
  <si>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</si>
  <si>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</si>
  <si>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</si>
  <si>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</si>
  <si>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</si>
  <si>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</si>
  <si>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</si>
  <si>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</si>
  <si>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</si>
  <si>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</si>
  <si>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</si>
  <si>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</si>
  <si>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</si>
  <si>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</si>
  <si>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</si>
  <si>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</si>
  <si>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</si>
  <si>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</si>
  <si>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</si>
  <si>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</si>
  <si>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</si>
  <si>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</si>
  <si>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</si>
  <si>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</si>
  <si>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</si>
  <si>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</si>
  <si>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</si>
  <si>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</si>
  <si>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</si>
  <si>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</si>
  <si>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</si>
  <si>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</si>
  <si>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</si>
  <si>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</si>
  <si>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</si>
  <si>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</si>
  <si>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</si>
  <si>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</si>
  <si>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</si>
  <si>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</si>
  <si>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</si>
  <si>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</si>
  <si>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</si>
  <si>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</si>
  <si>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</si>
  <si>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</si>
  <si>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</si>
  <si>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</si>
  <si>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</si>
  <si>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</si>
  <si>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</si>
  <si>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</si>
  <si>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</si>
  <si>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</si>
  <si>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</si>
  <si>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</si>
  <si>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</si>
  <si>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</si>
  <si>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</si>
  <si>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</si>
  <si>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</si>
  <si>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</si>
  <si>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</si>
  <si>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</si>
  <si>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</si>
  <si>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</si>
  <si>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</si>
  <si>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</si>
  <si>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</si>
  <si>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</si>
  <si>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</si>
  <si>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</si>
  <si>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</si>
  <si>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</si>
  <si>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</si>
  <si>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</si>
  <si>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</si>
  <si>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</si>
  <si>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</si>
  <si>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</si>
  <si>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</si>
  <si>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</si>
  <si>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</si>
  <si>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</si>
  <si>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</si>
  <si>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</si>
  <si>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</si>
  <si>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</si>
  <si>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</si>
  <si>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</si>
  <si>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</si>
  <si>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</si>
  <si>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</si>
  <si>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</si>
  <si>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</si>
  <si>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</si>
  <si>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</si>
  <si>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</si>
  <si>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</si>
  <si>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</si>
  <si>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</si>
  <si>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</si>
  <si>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</si>
  <si>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</si>
  <si>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</si>
  <si>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</si>
  <si>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</si>
  <si>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</si>
  <si>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</si>
  <si>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</si>
  <si>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</si>
  <si>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</si>
  <si>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</si>
  <si>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</si>
  <si>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</si>
  <si>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</si>
  <si>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</si>
  <si>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</si>
  <si>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</si>
  <si>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</si>
  <si>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</si>
  <si>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</si>
  <si>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</si>
  <si>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</si>
  <si>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</si>
  <si>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</si>
  <si>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</si>
  <si>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</si>
  <si>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</si>
  <si>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</si>
  <si>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</si>
  <si>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</si>
  <si>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</si>
  <si>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</si>
  <si>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</si>
  <si>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</si>
  <si>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</si>
  <si>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</si>
  <si>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</si>
  <si>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</si>
  <si>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</si>
  <si>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</si>
  <si>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</si>
  <si>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</si>
  <si>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</si>
  <si>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</si>
  <si>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</si>
  <si>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</si>
  <si>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</si>
  <si>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</si>
  <si>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</si>
  <si>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</si>
  <si>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</si>
  <si>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</si>
  <si>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</si>
  <si>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</si>
  <si>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</si>
  <si>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</si>
  <si>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</si>
  <si>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</si>
  <si>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</si>
  <si>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</si>
  <si>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</si>
  <si>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</si>
  <si>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</si>
  <si>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</si>
  <si>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</si>
  <si>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</si>
  <si>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</si>
  <si>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</si>
  <si>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</si>
  <si>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</si>
  <si>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</si>
  <si>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</si>
  <si>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</si>
  <si>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</si>
  <si>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</si>
  <si>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</si>
  <si>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</si>
  <si>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</si>
  <si>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</si>
  <si>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</si>
  <si>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</si>
  <si>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</si>
  <si>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</si>
  <si>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</si>
  <si>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</si>
  <si>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</si>
  <si>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</si>
  <si>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</si>
  <si>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</si>
  <si>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</si>
  <si>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</si>
  <si>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</si>
  <si>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</si>
  <si>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</si>
  <si>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</si>
  <si>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</si>
  <si>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</si>
  <si>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</si>
  <si>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</si>
  <si>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</si>
  <si>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</si>
  <si>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</si>
  <si>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</si>
  <si>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</si>
  <si>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</si>
  <si>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</si>
  <si>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</si>
  <si>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</si>
  <si>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</si>
  <si>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</si>
  <si>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</si>
  <si>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</si>
  <si>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</si>
  <si>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</si>
  <si>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</si>
  <si>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</si>
  <si>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</si>
  <si>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</si>
  <si>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</si>
  <si>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</si>
  <si>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</si>
  <si>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</si>
  <si>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</si>
  <si>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</si>
  <si>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</si>
  <si>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</si>
  <si>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</si>
  <si>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</si>
  <si>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</si>
  <si>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</si>
  <si>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</si>
  <si>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</si>
  <si>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</si>
  <si>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</si>
  <si>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</si>
  <si>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</si>
  <si>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</si>
  <si>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</si>
  <si>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</si>
  <si>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</si>
  <si>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</si>
  <si>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</si>
  <si>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</si>
  <si>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</si>
  <si>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</si>
  <si>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</si>
  <si>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</si>
  <si>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</si>
  <si>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</si>
  <si>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</si>
  <si>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</si>
  <si>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</si>
  <si>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</si>
  <si>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</si>
  <si>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</si>
  <si>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</si>
  <si>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</si>
  <si>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</si>
  <si>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</si>
  <si>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</si>
  <si>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</si>
  <si>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</si>
  <si>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</si>
  <si>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</si>
  <si>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</si>
  <si>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</si>
  <si>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</si>
  <si>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</si>
  <si>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</si>
  <si>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</si>
  <si>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</si>
  <si>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</si>
  <si>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</si>
  <si>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</si>
  <si>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</si>
  <si>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</si>
  <si>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</si>
  <si>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</si>
  <si>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</si>
  <si>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</si>
  <si>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</si>
  <si>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</si>
  <si>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</si>
  <si>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</si>
  <si>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</si>
  <si>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</si>
  <si>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</si>
  <si>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</si>
  <si>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</si>
  <si>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</si>
  <si>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</si>
  <si>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</si>
  <si>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</si>
  <si>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</si>
  <si>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</si>
  <si>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</si>
  <si>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</si>
  <si>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</si>
  <si>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</si>
  <si>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</si>
  <si>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</si>
  <si>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</si>
  <si>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</si>
  <si>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</si>
  <si>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</si>
  <si>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</si>
  <si>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</si>
  <si>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</si>
  <si>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</si>
  <si>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</si>
  <si>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</si>
  <si>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</si>
  <si>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</si>
  <si>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</si>
  <si>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</si>
  <si>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</si>
  <si>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</si>
  <si>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</si>
  <si>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</si>
  <si>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</si>
  <si>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</si>
  <si>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</si>
  <si>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</si>
  <si>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</si>
  <si>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</si>
  <si>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</si>
  <si>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</si>
  <si>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</si>
  <si>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</si>
  <si>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</si>
  <si>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</si>
  <si>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</si>
  <si>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</si>
  <si>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</si>
  <si>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</si>
  <si>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</si>
  <si>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</si>
  <si>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</si>
  <si>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</si>
  <si>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</si>
  <si>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</si>
  <si>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</si>
  <si>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</si>
  <si>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</si>
  <si>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</si>
  <si>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</si>
  <si>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</si>
  <si>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</si>
  <si>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</si>
  <si>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</si>
  <si>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</si>
  <si>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</si>
  <si>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</si>
  <si>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</si>
  <si>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</si>
  <si>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</si>
  <si>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</si>
  <si>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</si>
  <si>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</si>
  <si>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</si>
  <si>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</si>
  <si>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</si>
  <si>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</si>
  <si>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</si>
  <si>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</si>
  <si>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</si>
  <si>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</si>
  <si>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</si>
  <si>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</si>
  <si>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</si>
  <si>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</si>
  <si>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</si>
  <si>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</si>
  <si>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</si>
  <si>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</si>
  <si>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</si>
  <si>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</si>
  <si>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</si>
  <si>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</si>
  <si>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</si>
  <si>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</si>
  <si>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</si>
  <si>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</si>
  <si>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</si>
  <si>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</si>
  <si>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</si>
  <si>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</si>
  <si>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</si>
  <si>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</si>
  <si>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</si>
  <si>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</si>
  <si>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</si>
  <si>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</si>
  <si>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</si>
  <si>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</si>
  <si>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</si>
  <si>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</si>
  <si>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</si>
  <si>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</si>
  <si>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</si>
  <si>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</si>
  <si>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</si>
  <si>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</si>
  <si>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</si>
  <si>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</si>
  <si>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</si>
  <si>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</si>
  <si>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</si>
  <si>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</si>
  <si>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</si>
  <si>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</si>
  <si>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</si>
  <si>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</si>
  <si>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</si>
  <si>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</si>
  <si>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</si>
  <si>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</si>
  <si>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</si>
  <si>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</si>
  <si>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</si>
  <si>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</si>
  <si>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</si>
  <si>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</si>
  <si>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</si>
  <si>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</si>
  <si>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</si>
  <si>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</si>
  <si>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</si>
  <si>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</si>
  <si>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</si>
  <si>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</si>
  <si>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</si>
  <si>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</si>
  <si>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</si>
  <si>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</si>
  <si>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</si>
  <si>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</si>
  <si>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</si>
  <si>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</si>
  <si>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</si>
  <si>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</si>
  <si>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</si>
  <si>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</si>
  <si>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</si>
  <si>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</si>
  <si>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</si>
  <si>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</si>
  <si>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</si>
  <si>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</si>
  <si>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</si>
  <si>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</si>
  <si>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</si>
  <si>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</si>
  <si>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</si>
  <si>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</si>
  <si>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</si>
  <si>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</si>
  <si>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</si>
  <si>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</si>
  <si>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</si>
  <si>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</si>
  <si>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</si>
  <si>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</si>
  <si>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</si>
  <si>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</si>
  <si>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</si>
  <si>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</si>
  <si>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</si>
  <si>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</si>
  <si>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</si>
  <si>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</si>
  <si>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</si>
  <si>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</si>
  <si>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</si>
  <si>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</si>
  <si>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</si>
  <si>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</si>
  <si>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</si>
  <si>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</si>
  <si>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</si>
  <si>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</si>
  <si>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</si>
  <si>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</si>
  <si>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</si>
  <si>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</si>
  <si>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</si>
  <si>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</si>
  <si>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</si>
  <si>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</si>
  <si>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</si>
  <si>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</si>
  <si>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</si>
  <si>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</si>
  <si>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</si>
  <si>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</si>
  <si>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</si>
  <si>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</si>
  <si>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</si>
  <si>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</si>
  <si>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</si>
  <si>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</si>
  <si>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</si>
  <si>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</si>
  <si>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</si>
  <si>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</si>
  <si>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</si>
  <si>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</si>
  <si>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</si>
  <si>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</si>
  <si>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</si>
  <si>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</si>
  <si>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</si>
  <si>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</si>
  <si>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</si>
  <si>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</si>
  <si>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</si>
  <si>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</si>
  <si>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</si>
  <si>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</si>
  <si>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</si>
  <si>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</si>
  <si>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</si>
  <si>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</si>
  <si>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</si>
  <si>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</si>
  <si>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</si>
  <si>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</si>
  <si>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</si>
  <si>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</si>
  <si>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</si>
  <si>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</si>
  <si>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</si>
  <si>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</si>
  <si>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</si>
  <si>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</si>
  <si>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</si>
  <si>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</si>
  <si>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</si>
  <si>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</si>
  <si>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</si>
  <si>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</si>
  <si>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</si>
  <si>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</si>
  <si>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</si>
  <si>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</si>
  <si>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</si>
  <si>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</si>
  <si>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</si>
  <si>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</si>
  <si>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</si>
  <si>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</si>
  <si>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</si>
  <si>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</si>
  <si>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</si>
  <si>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</si>
  <si>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</si>
  <si>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</si>
  <si>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</si>
  <si>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</si>
  <si>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</si>
  <si>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</si>
  <si>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</si>
  <si>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</si>
  <si>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</si>
  <si>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</si>
  <si>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</si>
  <si>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</si>
  <si>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</si>
  <si>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</si>
  <si>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</si>
  <si>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</si>
  <si>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</si>
  <si>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</si>
  <si>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</si>
  <si>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</si>
  <si>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</si>
  <si>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</si>
  <si>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</si>
  <si>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</si>
  <si>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</si>
  <si>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</si>
  <si>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</si>
  <si>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</si>
  <si>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</si>
  <si>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</si>
  <si>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</si>
  <si>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</si>
  <si>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</si>
  <si>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</si>
  <si>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</si>
  <si>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</si>
  <si>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</si>
  <si>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</si>
  <si>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</si>
  <si>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</si>
  <si>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</si>
  <si>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</si>
  <si>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</si>
  <si>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</si>
  <si>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</si>
  <si>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</si>
  <si>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</si>
  <si>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</si>
  <si>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</si>
  <si>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</si>
  <si>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</si>
  <si>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</si>
  <si>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</si>
  <si>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</si>
  <si>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</si>
  <si>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</si>
  <si>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</si>
  <si>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</si>
  <si>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</si>
  <si>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</si>
  <si>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</si>
  <si>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</si>
  <si>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</si>
  <si>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</si>
  <si>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</si>
  <si>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</si>
  <si>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</si>
  <si>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</si>
  <si>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</si>
  <si>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</si>
  <si>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</si>
  <si>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</si>
  <si>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</si>
  <si>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</si>
  <si>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</si>
  <si>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</si>
  <si>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</si>
  <si>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</si>
  <si>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</si>
  <si>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</si>
  <si>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</si>
  <si>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</si>
  <si>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</si>
  <si>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</si>
  <si>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</si>
  <si>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</si>
  <si>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</si>
  <si>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</si>
  <si>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</si>
  <si>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</si>
  <si>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</si>
  <si>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</si>
  <si>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</si>
  <si>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</si>
  <si>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</si>
  <si>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</si>
  <si>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</si>
  <si>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</si>
  <si>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</si>
  <si>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</si>
  <si>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</si>
  <si>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</si>
  <si>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</si>
  <si>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</si>
  <si>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</si>
  <si>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</si>
  <si>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</si>
  <si>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</si>
  <si>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</si>
  <si>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</si>
  <si>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</si>
  <si>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</si>
  <si>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</si>
  <si>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</si>
  <si>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</si>
  <si>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</si>
  <si>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</si>
  <si>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</si>
  <si>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</si>
  <si>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</si>
  <si>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</si>
  <si>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</si>
  <si>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</si>
  <si>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</si>
  <si>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</si>
  <si>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</si>
  <si>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</si>
  <si>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</si>
  <si>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</si>
  <si>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</si>
  <si>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</si>
  <si>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</si>
  <si>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</si>
  <si>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</si>
  <si>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</si>
  <si>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</si>
  <si>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</si>
  <si>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</si>
  <si>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</si>
  <si>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</si>
  <si>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</si>
  <si>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</si>
  <si>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</si>
  <si>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</si>
  <si>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</si>
  <si>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</si>
  <si>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</si>
  <si>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</si>
  <si>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</si>
  <si>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</si>
  <si>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</si>
  <si>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</si>
  <si>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</si>
  <si>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</si>
  <si>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</si>
  <si>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</si>
  <si>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</si>
  <si>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</si>
  <si>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</si>
  <si>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</si>
  <si>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</si>
  <si>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</si>
  <si>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</si>
  <si>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</si>
  <si>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</si>
  <si>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</si>
  <si>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</si>
  <si>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</si>
  <si>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</si>
  <si>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</si>
  <si>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</si>
  <si>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</si>
  <si>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</si>
  <si>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</si>
  <si>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</si>
  <si>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</si>
  <si>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</si>
  <si>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</si>
  <si>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</si>
  <si>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</si>
  <si>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</si>
  <si>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</si>
  <si>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</si>
  <si>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</si>
  <si>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</si>
  <si>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</si>
  <si>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</si>
  <si>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</si>
  <si>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</si>
  <si>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</si>
  <si>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</si>
  <si>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</si>
  <si>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</si>
  <si>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</si>
  <si>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</si>
  <si>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</si>
  <si>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</si>
  <si>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</si>
  <si>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</si>
  <si>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</si>
  <si>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</si>
  <si>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</si>
  <si>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</si>
  <si>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</si>
  <si>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</si>
  <si>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</si>
  <si>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</si>
  <si>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</si>
  <si>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</si>
  <si>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</si>
  <si>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</si>
  <si>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</si>
  <si>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</si>
  <si>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</si>
  <si>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</si>
  <si>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</si>
  <si>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</si>
  <si>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</si>
  <si>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</si>
  <si>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</si>
  <si>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</si>
  <si>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</si>
  <si>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</si>
  <si>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</si>
  <si>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</si>
  <si>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</si>
  <si>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</si>
  <si>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</si>
  <si>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</si>
  <si>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</si>
  <si>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</si>
  <si>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</si>
  <si>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</si>
  <si>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</si>
  <si>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</si>
  <si>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</si>
  <si>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</si>
  <si>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</si>
  <si>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</si>
  <si>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</si>
  <si>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</si>
  <si>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</si>
  <si>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</si>
  <si>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</si>
  <si>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</si>
  <si>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</si>
  <si>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</si>
  <si>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</si>
  <si>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</si>
  <si>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</si>
  <si>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</si>
  <si>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</si>
  <si>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</si>
  <si>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</si>
  <si>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</si>
  <si>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</si>
  <si>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</si>
  <si>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</si>
  <si>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</si>
  <si>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</si>
  <si>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</si>
  <si>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</si>
  <si>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</si>
  <si>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</si>
  <si>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</si>
  <si>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</si>
  <si>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</si>
  <si>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</si>
  <si>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</si>
  <si>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</si>
  <si>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</si>
  <si>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</si>
  <si>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</si>
  <si>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</si>
  <si>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</si>
  <si>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</si>
  <si>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</si>
  <si>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</si>
  <si>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</si>
  <si>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</si>
  <si>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</si>
  <si>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</si>
  <si>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</si>
  <si>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</si>
  <si>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</si>
  <si>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</si>
  <si>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</si>
  <si>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</si>
  <si>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</si>
  <si>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</si>
  <si>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</si>
  <si>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</si>
  <si>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</si>
  <si>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</si>
  <si>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</si>
  <si>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</si>
  <si>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</si>
  <si>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</si>
  <si>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</si>
  <si>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</si>
  <si>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</si>
  <si>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</si>
  <si>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</si>
  <si>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</si>
  <si>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</si>
  <si>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</si>
  <si>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</si>
  <si>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</si>
  <si>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</si>
  <si>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</si>
  <si>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</si>
  <si>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</si>
  <si>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</si>
  <si>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</si>
  <si>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</si>
  <si>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</si>
  <si>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</si>
  <si>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</si>
  <si>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</si>
  <si>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</si>
  <si>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</si>
  <si>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</si>
  <si>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</si>
  <si>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</si>
  <si>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</si>
  <si>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</si>
  <si>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</si>
  <si>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</si>
  <si>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</si>
  <si>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</si>
  <si>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</si>
  <si>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</si>
  <si>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</si>
  <si>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</si>
  <si>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</si>
  <si>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</si>
  <si>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</si>
  <si>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</si>
  <si>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</si>
  <si>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</si>
  <si>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</si>
  <si>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</si>
  <si>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</si>
  <si>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</si>
  <si>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</si>
  <si>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</si>
  <si>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</si>
  <si>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</si>
  <si>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</si>
  <si>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</si>
  <si>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</si>
  <si>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</si>
  <si>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</si>
  <si>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</si>
  <si>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</si>
  <si>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</si>
  <si>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</si>
  <si>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</si>
  <si>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</si>
  <si>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</si>
  <si>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</si>
  <si>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</si>
  <si>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</si>
  <si>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</si>
  <si>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</si>
  <si>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</si>
  <si>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</si>
  <si>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</si>
  <si>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</si>
  <si>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</si>
  <si>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</si>
  <si>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</si>
  <si>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</si>
  <si>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</si>
  <si>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</si>
  <si>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</si>
  <si>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</si>
  <si>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</si>
  <si>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</si>
  <si>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</si>
  <si>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</si>
  <si>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</si>
  <si>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</si>
  <si>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</si>
  <si>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</si>
  <si>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</si>
  <si>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</si>
  <si>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</si>
  <si>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</si>
  <si>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</si>
  <si>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</si>
  <si>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</si>
  <si>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</si>
  <si>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</si>
  <si>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</si>
  <si>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</si>
  <si>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</si>
  <si>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</si>
  <si>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</si>
  <si>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</si>
  <si>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</si>
  <si>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</si>
  <si>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</si>
  <si>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</si>
  <si>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</si>
  <si>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</si>
  <si>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</si>
  <si>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</si>
  <si>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</si>
  <si>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</si>
  <si>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</si>
  <si>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</si>
  <si>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</si>
  <si>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</si>
  <si>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</si>
  <si>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</si>
  <si>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</si>
  <si>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</si>
  <si>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</si>
  <si>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</si>
  <si>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</si>
  <si>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</si>
  <si>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</si>
  <si>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</si>
  <si>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</si>
  <si>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</si>
  <si>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</si>
  <si>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</si>
  <si>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</si>
  <si>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</si>
  <si>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</si>
  <si>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</si>
  <si>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</si>
  <si>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</si>
  <si>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</si>
  <si>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</si>
  <si>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</si>
  <si>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</si>
  <si>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</si>
  <si>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</si>
  <si>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</si>
  <si>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</si>
  <si>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</si>
  <si>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</si>
  <si>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</si>
  <si>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</si>
  <si>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</si>
  <si>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</si>
  <si>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</si>
  <si>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</si>
  <si>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</si>
  <si>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</si>
  <si>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</si>
  <si>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</si>
  <si>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</si>
  <si>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</si>
  <si>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</si>
  <si>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</si>
  <si>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</si>
  <si>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</si>
  <si>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</si>
  <si>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</si>
  <si>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</si>
  <si>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</si>
  <si>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</si>
  <si>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</si>
  <si>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</si>
  <si>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</si>
  <si>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</si>
  <si>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</si>
  <si>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</si>
  <si>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</si>
  <si>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</si>
  <si>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</si>
  <si>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</si>
  <si>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</si>
  <si>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</si>
  <si>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</si>
  <si>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</si>
  <si>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</si>
  <si>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</si>
  <si>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</si>
  <si>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</si>
  <si>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</si>
  <si>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</si>
  <si>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</si>
  <si>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</si>
  <si>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</si>
  <si>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</si>
  <si>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</si>
  <si>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</si>
  <si>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</si>
  <si>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</si>
  <si>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</si>
  <si>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</si>
  <si>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</si>
  <si>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</si>
  <si>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</si>
  <si>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</si>
  <si>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</si>
  <si>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</si>
  <si>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</si>
  <si>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</si>
  <si>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</si>
  <si>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</si>
  <si>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</si>
  <si>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</si>
  <si>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</si>
  <si>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</si>
  <si>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</si>
  <si>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</si>
  <si>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</si>
  <si>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</si>
  <si>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</si>
  <si>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</si>
  <si>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</si>
  <si>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</si>
  <si>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</si>
  <si>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</si>
  <si>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</si>
  <si>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</si>
  <si>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</si>
  <si>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</si>
  <si>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</si>
  <si>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</si>
  <si>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</si>
  <si>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</si>
  <si>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</si>
  <si>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</si>
  <si>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</si>
  <si>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</si>
  <si>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</si>
  <si>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</si>
  <si>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</si>
  <si>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</si>
  <si>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</si>
  <si>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</si>
  <si>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</si>
  <si>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</si>
  <si>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</si>
  <si>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</si>
  <si>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</si>
  <si>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</si>
  <si>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</si>
  <si>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</si>
  <si>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</si>
  <si>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</si>
  <si>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</si>
  <si>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</si>
  <si>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</si>
  <si>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</si>
  <si>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</si>
  <si>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</si>
  <si>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</si>
  <si>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</si>
  <si>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</si>
  <si>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</si>
  <si>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</si>
  <si>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</si>
  <si>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</si>
  <si>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</si>
  <si>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</si>
  <si>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</si>
  <si>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</si>
  <si>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</si>
  <si>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</si>
  <si>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</si>
  <si>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</si>
  <si>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</si>
  <si>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</si>
  <si>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</si>
  <si>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</si>
  <si>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</si>
  <si>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</si>
  <si>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</si>
  <si>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</si>
  <si>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</si>
  <si>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</si>
  <si>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</si>
  <si>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</si>
  <si>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</si>
  <si>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</si>
  <si>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</si>
  <si>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</si>
  <si>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</si>
  <si>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</si>
  <si>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</si>
  <si>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</si>
  <si>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</si>
  <si>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</si>
  <si>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</si>
  <si>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</si>
  <si>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</si>
  <si>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</si>
  <si>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</si>
  <si>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</si>
  <si>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</si>
  <si>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</si>
  <si>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</si>
  <si>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</si>
  <si>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</si>
  <si>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</si>
  <si>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</si>
  <si>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</si>
  <si>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</si>
  <si>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</si>
  <si>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</si>
  <si>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</si>
  <si>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</si>
  <si>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</si>
  <si>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</si>
  <si>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</si>
  <si>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</si>
  <si>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</si>
  <si>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</si>
  <si>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</si>
  <si>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</si>
  <si>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</si>
  <si>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</si>
  <si>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</si>
  <si>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</si>
  <si>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</si>
  <si>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</si>
  <si>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</si>
  <si>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</si>
  <si>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</si>
  <si>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</si>
  <si>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</si>
  <si>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</si>
  <si>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</si>
  <si>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</si>
  <si>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</si>
  <si>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</si>
  <si>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</si>
  <si>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</si>
  <si>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</si>
  <si>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</si>
  <si>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</si>
  <si>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</si>
  <si>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</si>
  <si>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</si>
  <si>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</si>
  <si>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</si>
  <si>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</si>
  <si>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</si>
  <si>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</si>
  <si>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</si>
  <si>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</si>
  <si>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</si>
  <si>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</si>
  <si>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</si>
  <si>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</si>
  <si>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</si>
  <si>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</si>
  <si>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</si>
  <si>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</si>
  <si>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</si>
  <si>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</si>
  <si>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</si>
  <si>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</si>
  <si>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</si>
  <si>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</si>
  <si>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</si>
  <si>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</si>
  <si>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</si>
  <si>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</si>
  <si>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</si>
  <si>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</si>
  <si>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</si>
  <si>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</si>
  <si>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</si>
  <si>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</si>
  <si>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</si>
  <si>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</si>
  <si>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</si>
  <si>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</si>
  <si>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</si>
  <si>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</si>
  <si>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</si>
  <si>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</si>
  <si>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</si>
  <si>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</si>
  <si>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</si>
  <si>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</si>
  <si>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</si>
  <si>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</si>
  <si>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</si>
  <si>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</si>
  <si>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</si>
  <si>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</si>
  <si>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</si>
  <si>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</si>
  <si>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</si>
  <si>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</si>
  <si>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</si>
  <si>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</si>
  <si>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</si>
  <si>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</si>
  <si>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</si>
  <si>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</si>
  <si>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</si>
  <si>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</si>
  <si>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</si>
  <si>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</si>
  <si>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</si>
  <si>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</si>
  <si>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</si>
  <si>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</si>
  <si>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</si>
  <si>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</si>
  <si>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</si>
  <si>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</si>
  <si>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</si>
  <si>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</si>
  <si>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</si>
  <si>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</si>
  <si>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</si>
  <si>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</si>
  <si>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</si>
  <si>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</si>
  <si>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</si>
  <si>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</si>
  <si>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</si>
  <si>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</si>
  <si>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</si>
  <si>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</si>
  <si>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</si>
  <si>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</si>
  <si>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</si>
  <si>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</si>
  <si>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</si>
  <si>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</si>
  <si>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</si>
  <si>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</si>
  <si>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</si>
  <si>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</si>
  <si>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</si>
  <si>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</si>
  <si>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</si>
  <si>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</si>
  <si>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</si>
  <si>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</si>
  <si>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</si>
  <si>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</si>
  <si>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</si>
  <si>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</si>
  <si>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</si>
  <si>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</si>
  <si>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</si>
  <si>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</si>
  <si>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</si>
  <si>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</si>
  <si>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</si>
  <si>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</si>
  <si>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</si>
  <si>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</si>
  <si>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</si>
  <si>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</si>
  <si>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</si>
  <si>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</si>
  <si>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</si>
  <si>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</si>
  <si>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</si>
  <si>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</si>
  <si>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</si>
  <si>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</si>
  <si>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</si>
  <si>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</si>
  <si>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</si>
  <si>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</si>
  <si>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</si>
  <si>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</si>
  <si>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</si>
  <si>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</si>
  <si>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</si>
  <si>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</si>
  <si>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</si>
  <si>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</si>
  <si>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</si>
  <si>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</si>
  <si>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</si>
  <si>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</si>
  <si>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</si>
  <si>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</si>
  <si>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</si>
  <si>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</si>
  <si>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</si>
  <si>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</si>
  <si>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</si>
  <si>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</si>
  <si>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</si>
  <si>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</si>
  <si>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</si>
  <si>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</si>
  <si>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</si>
  <si>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</si>
  <si>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</si>
  <si>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</si>
  <si>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</si>
  <si>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</si>
  <si>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</si>
  <si>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</si>
  <si>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</si>
  <si>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</si>
  <si>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</si>
  <si>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</si>
  <si>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</si>
  <si>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</si>
  <si>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</si>
  <si>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</si>
  <si>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</si>
  <si>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</si>
  <si>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</si>
  <si>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</si>
  <si>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</si>
  <si>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</si>
  <si>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</si>
  <si>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</si>
  <si>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</si>
  <si>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</si>
  <si>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</si>
  <si>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</si>
  <si>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</si>
  <si>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</si>
  <si>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</si>
  <si>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</si>
  <si>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</si>
  <si>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</si>
  <si>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</si>
  <si>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</si>
  <si>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</si>
  <si>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</si>
  <si>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</si>
  <si>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</si>
  <si>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</si>
  <si>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</si>
  <si>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</si>
  <si>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</si>
  <si>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</si>
  <si>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</si>
  <si>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</si>
  <si>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</si>
  <si>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</si>
  <si>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</si>
  <si>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</si>
  <si>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</si>
  <si>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</si>
  <si>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</si>
  <si>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</si>
  <si>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</si>
  <si>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</si>
  <si>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</si>
  <si>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</si>
  <si>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</si>
  <si>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</si>
  <si>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</si>
  <si>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</si>
  <si>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</si>
  <si>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</si>
  <si>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</si>
  <si>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</si>
  <si>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</si>
  <si>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</si>
  <si>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</si>
  <si>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</si>
  <si>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</si>
  <si>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</si>
  <si>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</si>
  <si>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</si>
  <si>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</si>
  <si>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</si>
  <si>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</si>
  <si>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</si>
  <si>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</si>
  <si>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</si>
  <si>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</si>
  <si>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</si>
  <si>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</si>
  <si>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</si>
  <si>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</si>
  <si>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</si>
  <si>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</si>
  <si>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</si>
  <si>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</si>
  <si>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</si>
  <si>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</si>
  <si>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</si>
  <si>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</si>
  <si>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</si>
  <si>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</si>
  <si>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</si>
  <si>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</si>
  <si>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</si>
  <si>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</si>
  <si>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</si>
  <si>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</si>
  <si>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</si>
  <si>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</si>
  <si>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</si>
  <si>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</si>
  <si>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</si>
  <si>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</si>
  <si>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</si>
  <si>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</si>
  <si>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</si>
  <si>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</si>
  <si>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</si>
  <si>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</si>
  <si>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</si>
  <si>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</si>
  <si>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</si>
  <si>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</si>
  <si>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</si>
  <si>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</si>
  <si>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</si>
  <si>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</si>
  <si>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</si>
  <si>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</si>
  <si>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</si>
  <si>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</si>
  <si>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</si>
  <si>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</si>
  <si>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</si>
  <si>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</si>
  <si>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</si>
  <si>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</si>
  <si>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</si>
  <si>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</si>
  <si>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</si>
  <si>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</si>
  <si>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</si>
  <si>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</si>
  <si>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</si>
  <si>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</si>
  <si>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</si>
  <si>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</si>
  <si>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</si>
  <si>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</si>
  <si>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</si>
  <si>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</si>
  <si>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</si>
  <si>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</si>
  <si>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</si>
  <si>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</si>
  <si>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</si>
  <si>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</si>
  <si>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</si>
  <si>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</si>
  <si>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</si>
  <si>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</si>
  <si>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</si>
  <si>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</si>
  <si>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</si>
  <si>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</si>
  <si>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</si>
  <si>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</si>
  <si>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</si>
  <si>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</si>
  <si>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</si>
  <si>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</si>
  <si>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</si>
  <si>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</si>
  <si>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</si>
  <si>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</si>
  <si>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</si>
  <si>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</si>
  <si>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</si>
  <si>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</si>
  <si>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</si>
  <si>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</si>
  <si>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</si>
  <si>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</si>
  <si>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</si>
  <si>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</si>
  <si>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</si>
  <si>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</si>
  <si>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</si>
  <si>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</si>
  <si>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</si>
  <si>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</si>
  <si>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</si>
  <si>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</si>
  <si>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</si>
  <si>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</si>
  <si>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</si>
  <si>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</si>
  <si>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</si>
  <si>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</si>
  <si>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</si>
  <si>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</si>
  <si>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</si>
  <si>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</si>
  <si>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</si>
  <si>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</si>
  <si>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</si>
  <si>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</si>
  <si>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</si>
  <si>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</si>
  <si>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</si>
  <si>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</si>
  <si>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</si>
  <si>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</si>
  <si>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</si>
  <si>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</si>
  <si>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</si>
  <si>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</si>
  <si>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</si>
  <si>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</si>
  <si>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</si>
  <si>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</si>
  <si>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</si>
  <si>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</si>
  <si>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</si>
  <si>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</si>
  <si>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</si>
  <si>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</si>
  <si>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</si>
  <si>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</si>
  <si>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</si>
  <si>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</si>
  <si>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</si>
  <si>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</si>
  <si>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</si>
  <si>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</si>
  <si>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</si>
  <si>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</si>
  <si>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</si>
  <si>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</si>
  <si>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</si>
  <si>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</si>
  <si>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</si>
  <si>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</si>
  <si>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</si>
  <si>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</si>
  <si>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</si>
  <si>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</si>
  <si>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</si>
  <si>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</si>
  <si>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</si>
  <si>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</si>
  <si>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</si>
  <si>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</si>
  <si>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</si>
  <si>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</si>
  <si>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</si>
  <si>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</si>
  <si>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</si>
  <si>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</si>
  <si>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</si>
  <si>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</si>
  <si>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</si>
  <si>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</si>
  <si>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</si>
  <si>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</si>
  <si>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</si>
  <si>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</si>
  <si>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</si>
  <si>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</si>
  <si>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</si>
  <si>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</si>
  <si>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</si>
  <si>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</si>
  <si>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</si>
  <si>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</si>
  <si>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</si>
  <si>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</si>
  <si>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</si>
  <si>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</si>
  <si>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</si>
  <si>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</si>
  <si>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</si>
  <si>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</si>
  <si>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</si>
  <si>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</si>
  <si>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</si>
  <si>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</si>
  <si>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</si>
  <si>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</si>
  <si>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</si>
  <si>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</si>
  <si>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</si>
  <si>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</si>
  <si>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</si>
  <si>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</si>
  <si>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</si>
  <si>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</si>
  <si>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</si>
  <si>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</si>
  <si>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</si>
  <si>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</si>
  <si>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</si>
  <si>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</si>
  <si>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</si>
  <si>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</si>
  <si>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</si>
  <si>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</si>
  <si>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</si>
  <si>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</si>
  <si>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</si>
  <si>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</si>
  <si>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</si>
  <si>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</si>
  <si>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</si>
  <si>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</si>
  <si>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</si>
  <si>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</si>
  <si>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</si>
  <si>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</si>
  <si>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</si>
  <si>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</si>
  <si>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</si>
  <si>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</si>
  <si>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</si>
  <si>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</si>
  <si>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</si>
  <si>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</si>
  <si>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</si>
  <si>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</si>
  <si>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</si>
  <si>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</si>
  <si>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</si>
  <si>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</si>
  <si>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</si>
  <si>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</si>
  <si>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</si>
  <si>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</si>
  <si>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</si>
  <si>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</si>
  <si>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</si>
  <si>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</si>
  <si>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</si>
  <si>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</si>
  <si>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</si>
  <si>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</si>
  <si>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</si>
  <si>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</si>
  <si>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</si>
  <si>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</si>
  <si>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</si>
  <si>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</si>
  <si>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</si>
  <si>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</si>
  <si>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</si>
  <si>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</si>
  <si>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</si>
  <si>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</si>
  <si>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</si>
  <si>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</si>
  <si>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</si>
  <si>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</si>
  <si>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</si>
  <si>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</si>
  <si>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</si>
  <si>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</si>
  <si>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</si>
  <si>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</si>
  <si>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</si>
  <si>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</si>
  <si>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</si>
  <si>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</si>
  <si>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</si>
  <si>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</si>
  <si>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</si>
  <si>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</si>
  <si>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</si>
  <si>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</si>
  <si>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</si>
  <si>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</si>
  <si>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</si>
  <si>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</si>
  <si>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</si>
  <si>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</si>
  <si>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</si>
  <si>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</si>
  <si>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</si>
  <si>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</si>
  <si>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</si>
  <si>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</si>
  <si>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</si>
  <si>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</si>
  <si>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</si>
  <si>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</si>
  <si>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</si>
  <si>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</si>
  <si>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</si>
  <si>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</si>
  <si>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</si>
  <si>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</si>
  <si>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</si>
  <si>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</si>
  <si>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</si>
  <si>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</si>
  <si>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</si>
  <si>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</si>
  <si>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</si>
  <si>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</si>
  <si>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</si>
  <si>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</si>
  <si>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</si>
  <si>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</si>
  <si>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</si>
  <si>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</si>
  <si>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</si>
  <si>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</si>
  <si>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</si>
  <si>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</si>
  <si>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</si>
  <si>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</si>
  <si>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</si>
  <si>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</si>
  <si>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</si>
  <si>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</si>
  <si>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</si>
  <si>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</si>
  <si>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</si>
  <si>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</si>
  <si>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</si>
  <si>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</si>
  <si>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</si>
  <si>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</si>
  <si>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</si>
  <si>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</si>
  <si>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</si>
  <si>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</si>
  <si>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</si>
  <si>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</si>
  <si>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</si>
  <si>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</si>
  <si>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</si>
  <si>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</si>
  <si>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</si>
  <si>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</si>
  <si>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</si>
  <si>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</si>
  <si>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</si>
  <si>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</si>
  <si>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</si>
  <si>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</si>
  <si>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</si>
  <si>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</si>
  <si>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</si>
  <si>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</si>
  <si>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</si>
  <si>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</si>
  <si>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</si>
  <si>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</si>
  <si>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</si>
  <si>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</si>
  <si>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</si>
  <si>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</si>
  <si>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</si>
  <si>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</si>
  <si>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</si>
  <si>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</si>
  <si>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</si>
  <si>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</si>
  <si>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</si>
  <si>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</si>
  <si>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</si>
  <si>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</si>
  <si>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</si>
  <si>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</si>
  <si>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</si>
  <si>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</si>
  <si>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</si>
  <si>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</si>
  <si>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</si>
  <si>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</si>
  <si>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</si>
  <si>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</si>
  <si>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</si>
  <si>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</si>
  <si>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</si>
  <si>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</si>
  <si>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</si>
  <si>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</si>
  <si>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</si>
  <si>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</si>
  <si>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</si>
  <si>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</si>
  <si>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</si>
  <si>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</si>
  <si>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</si>
  <si>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</si>
  <si>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</si>
  <si>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</si>
  <si>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</si>
  <si>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</si>
  <si>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</si>
  <si>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</si>
  <si>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</si>
  <si>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</si>
  <si>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</si>
  <si>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</si>
  <si>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</si>
  <si>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</si>
  <si>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</si>
  <si>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</si>
  <si>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</si>
  <si>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</si>
  <si>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</si>
  <si>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</si>
  <si>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</si>
  <si>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</si>
  <si>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</si>
  <si>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</si>
  <si>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</si>
  <si>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</si>
  <si>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</si>
  <si>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</si>
  <si>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</si>
  <si>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</si>
  <si>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</si>
  <si>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</si>
  <si>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</si>
  <si>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</si>
  <si>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</si>
  <si>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</si>
  <si>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</si>
  <si>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</si>
  <si>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</si>
  <si>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</si>
  <si>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</si>
  <si>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</si>
  <si>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</si>
  <si>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</si>
  <si>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</si>
  <si>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</si>
  <si>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</si>
  <si>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</si>
  <si>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</si>
  <si>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</si>
  <si>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</si>
  <si>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</si>
  <si>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</si>
  <si>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</si>
  <si>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</si>
  <si>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</si>
  <si>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</si>
  <si>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</si>
  <si>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</si>
  <si>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</si>
  <si>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</si>
  <si>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</si>
  <si>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</si>
  <si>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</si>
  <si>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</si>
  <si>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</si>
  <si>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</si>
  <si>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</si>
  <si>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</si>
  <si>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</si>
  <si>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</si>
  <si>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</si>
  <si>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</si>
  <si>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</si>
  <si>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</si>
  <si>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</si>
  <si>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</si>
  <si>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</si>
  <si>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</si>
  <si>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</si>
  <si>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</si>
  <si>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</si>
  <si>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</si>
  <si>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</si>
  <si>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</si>
  <si>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</si>
  <si>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</si>
  <si>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</si>
  <si>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</si>
  <si>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</si>
  <si>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</si>
  <si>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</si>
  <si>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</si>
  <si>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</si>
  <si>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</si>
  <si>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</si>
  <si>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</si>
  <si>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</si>
  <si>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</si>
  <si>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</si>
  <si>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</si>
  <si>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</si>
  <si>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</si>
  <si>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</si>
  <si>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</si>
  <si>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</si>
  <si>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</si>
  <si>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</si>
  <si>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</si>
  <si>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</si>
  <si>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</si>
  <si>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</si>
  <si>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</si>
  <si>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</si>
  <si>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</si>
  <si>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</si>
  <si>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</si>
  <si>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</si>
  <si>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</si>
  <si>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</si>
  <si>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</si>
  <si>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</si>
  <si>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</si>
  <si>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</si>
  <si>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</si>
  <si>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</si>
  <si>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</si>
  <si>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</si>
  <si>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</si>
  <si>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</si>
  <si>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</si>
  <si>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</si>
  <si>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</si>
  <si>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</si>
  <si>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</si>
  <si>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</si>
  <si>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</si>
  <si>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</si>
  <si>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</si>
  <si>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</si>
  <si>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</si>
  <si>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</si>
  <si>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</si>
  <si>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</si>
  <si>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</si>
  <si>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</si>
  <si>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</si>
  <si>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</si>
  <si>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</si>
  <si>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</si>
  <si>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</si>
  <si>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</si>
  <si>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</si>
  <si>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</si>
  <si>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</si>
  <si>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</si>
  <si>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</si>
  <si>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</si>
  <si>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</si>
  <si>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</si>
  <si>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</si>
  <si>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</si>
  <si>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</si>
  <si>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</si>
  <si>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</si>
  <si>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</si>
  <si>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</si>
  <si>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</si>
  <si>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</si>
  <si>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</si>
  <si>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</si>
  <si>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</si>
  <si>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</si>
  <si>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</si>
  <si>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</si>
  <si>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</si>
  <si>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</si>
  <si>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</si>
  <si>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</si>
  <si>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</si>
  <si>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</si>
  <si>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</si>
  <si>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</si>
  <si>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</si>
  <si>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</si>
  <si>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</si>
  <si>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</si>
  <si>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</si>
  <si>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</si>
  <si>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</si>
  <si>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</si>
  <si>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</si>
  <si>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</si>
  <si>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</si>
  <si>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</si>
  <si>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</si>
  <si>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</si>
  <si>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</si>
  <si>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</si>
  <si>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</si>
  <si>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</si>
  <si>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</si>
  <si>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</si>
  <si>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</si>
  <si>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</si>
  <si>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</si>
  <si>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</si>
  <si>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</si>
  <si>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</si>
  <si>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</si>
  <si>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</si>
  <si>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</si>
  <si>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</si>
  <si>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</si>
  <si>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</si>
  <si>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</si>
  <si>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</si>
  <si>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</si>
  <si>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</si>
  <si>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</si>
  <si>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</si>
  <si>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</si>
  <si>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</si>
  <si>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</si>
  <si>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</si>
  <si>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</si>
  <si>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</si>
  <si>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</si>
  <si>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</si>
  <si>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</si>
  <si>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</si>
  <si>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</si>
  <si>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</si>
  <si>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</si>
  <si>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</si>
  <si>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</si>
  <si>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</si>
  <si>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</si>
  <si>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</si>
  <si>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</si>
  <si>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</si>
  <si>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</si>
  <si>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</si>
  <si>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</si>
  <si>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</si>
  <si>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</si>
  <si>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</si>
  <si>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</si>
  <si>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</si>
  <si>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</si>
  <si>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</si>
  <si>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</si>
  <si>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</si>
  <si>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</si>
  <si>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</si>
  <si>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</si>
  <si>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</si>
  <si>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</si>
  <si>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</si>
  <si>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</si>
  <si>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</si>
  <si>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</si>
  <si>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</si>
  <si>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</si>
  <si>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</si>
  <si>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</si>
  <si>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</si>
  <si>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</si>
  <si>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</si>
  <si>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</si>
  <si>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</si>
  <si>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</si>
  <si>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</si>
  <si>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</si>
  <si>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</si>
  <si>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</si>
  <si>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</si>
  <si>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</si>
  <si>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</si>
  <si>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</si>
  <si>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</si>
  <si>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</si>
  <si>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</si>
  <si>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</si>
  <si>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</si>
  <si>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</si>
  <si>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</si>
  <si>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</si>
  <si>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</si>
  <si>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</si>
  <si>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</si>
  <si>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</si>
  <si>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</si>
  <si>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</si>
  <si>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</si>
  <si>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</si>
  <si>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</si>
  <si>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</si>
  <si>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</si>
  <si>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</si>
  <si>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</si>
  <si>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</si>
  <si>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</si>
  <si>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</si>
  <si>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</si>
  <si>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</si>
  <si>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</si>
  <si>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</si>
  <si>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</si>
  <si>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</si>
  <si>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</si>
  <si>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</si>
  <si>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</si>
  <si>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</si>
  <si>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</si>
  <si>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</si>
  <si>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</si>
  <si>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</si>
  <si>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</si>
  <si>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</si>
  <si>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</si>
  <si>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</si>
  <si>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</si>
  <si>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</si>
  <si>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</si>
  <si>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</si>
  <si>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</si>
  <si>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</si>
  <si>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</si>
  <si>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</si>
  <si>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</si>
  <si>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</si>
  <si>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</si>
  <si>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</si>
  <si>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</si>
  <si>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</si>
  <si>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</si>
  <si>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</si>
  <si>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</si>
  <si>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</si>
  <si>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</si>
  <si>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</si>
  <si>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</si>
  <si>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</si>
  <si>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</si>
  <si>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</si>
  <si>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</si>
  <si>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</si>
  <si>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</si>
  <si>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</si>
  <si>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</si>
  <si>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</si>
  <si>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</si>
  <si>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</si>
  <si>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</si>
  <si>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</si>
  <si>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</si>
  <si>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</si>
  <si>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</si>
  <si>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</si>
  <si>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</si>
  <si>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</si>
  <si>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</si>
  <si>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</si>
  <si>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</si>
  <si>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</si>
  <si>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</si>
  <si>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</si>
  <si>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</si>
  <si>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</si>
  <si>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</si>
  <si>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</si>
  <si>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</si>
  <si>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</si>
  <si>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</si>
  <si>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</si>
  <si>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</si>
  <si>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</si>
  <si>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</si>
  <si>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</si>
  <si>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</si>
  <si>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</si>
  <si>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</si>
  <si>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</si>
  <si>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</si>
  <si>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</si>
  <si>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</si>
  <si>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</si>
  <si>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</si>
  <si>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</si>
  <si>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</si>
  <si>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</si>
  <si>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</si>
  <si>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</si>
  <si>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</si>
  <si>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</si>
  <si>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</si>
  <si>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</si>
  <si>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</si>
  <si>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</si>
  <si>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</si>
  <si>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</si>
  <si>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</si>
  <si>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</si>
  <si>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</si>
  <si>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</si>
  <si>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</si>
  <si>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</si>
  <si>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</si>
  <si>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</si>
  <si>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</si>
  <si>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</si>
  <si>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</si>
  <si>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</si>
  <si>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</si>
  <si>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</si>
  <si>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</si>
  <si>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</si>
  <si>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</si>
  <si>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</si>
  <si>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</si>
  <si>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</si>
  <si>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</si>
  <si>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</si>
  <si>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</si>
  <si>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</si>
  <si>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</si>
  <si>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</si>
  <si>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</si>
  <si>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</si>
  <si>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</si>
  <si>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</si>
  <si>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</si>
  <si>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</si>
  <si>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</si>
  <si>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</si>
  <si>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</si>
  <si>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</si>
  <si>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</si>
  <si>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</si>
  <si>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</si>
  <si>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</si>
  <si>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</si>
  <si>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</si>
  <si>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</si>
  <si>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</si>
  <si>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</si>
  <si>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</si>
  <si>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</si>
  <si>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</si>
  <si>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</si>
  <si>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</si>
  <si>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</si>
  <si>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</si>
  <si>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</si>
  <si>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</si>
  <si>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</si>
  <si>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</si>
  <si>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</si>
  <si>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</si>
  <si>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</si>
  <si>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</si>
  <si>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</si>
  <si>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</si>
  <si>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</si>
  <si>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</si>
  <si>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</si>
  <si>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</si>
  <si>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</si>
  <si>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</si>
  <si>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</si>
  <si>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</si>
  <si>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</si>
  <si>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</si>
  <si>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</si>
  <si>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</si>
  <si>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</si>
  <si>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</si>
  <si>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</si>
  <si>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</si>
  <si>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</si>
  <si>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</si>
  <si>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</si>
  <si>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</si>
  <si>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</si>
  <si>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</si>
  <si>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</si>
  <si>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</si>
  <si>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</si>
  <si>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</si>
  <si>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</si>
  <si>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</si>
  <si>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</si>
  <si>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</si>
  <si>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</si>
  <si>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</si>
  <si>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</si>
  <si>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</si>
  <si>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</si>
  <si>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</si>
  <si>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</si>
  <si>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</si>
  <si>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</si>
  <si>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</si>
  <si>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</si>
  <si>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</si>
  <si>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</si>
  <si>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</si>
  <si>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</si>
  <si>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</si>
  <si>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</si>
  <si>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</si>
  <si>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</si>
  <si>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</si>
  <si>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</si>
  <si>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</si>
  <si>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</si>
  <si>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</si>
  <si>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</si>
  <si>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</si>
  <si>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</si>
  <si>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</si>
  <si>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</si>
  <si>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</si>
  <si>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</si>
  <si>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</si>
  <si>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</si>
  <si>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</si>
  <si>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</si>
  <si>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</si>
  <si>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</si>
  <si>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</si>
  <si>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</si>
  <si>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</si>
  <si>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</si>
  <si>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</si>
  <si>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</si>
  <si>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</si>
  <si>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</si>
  <si>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</si>
  <si>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</si>
  <si>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</si>
  <si>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</si>
  <si>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</si>
  <si>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</si>
  <si>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</si>
  <si>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</si>
  <si>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</si>
  <si>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</si>
  <si>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</si>
  <si>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</si>
  <si>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</si>
  <si>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</si>
  <si>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</si>
  <si>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</si>
  <si>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</si>
  <si>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</si>
  <si>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</si>
  <si>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</si>
  <si>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</si>
  <si>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</si>
  <si>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</si>
  <si>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</si>
  <si>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</si>
  <si>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</si>
  <si>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</si>
  <si>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</si>
  <si>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</si>
  <si>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</si>
  <si>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</si>
  <si>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</si>
  <si>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</si>
  <si>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</si>
  <si>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</si>
  <si>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</si>
  <si>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</si>
  <si>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</si>
  <si>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</si>
  <si>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</si>
  <si>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</si>
  <si>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</si>
  <si>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</si>
  <si>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</si>
  <si>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</si>
  <si>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</si>
  <si>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</si>
  <si>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</si>
  <si>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</si>
  <si>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</si>
  <si>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</si>
  <si>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</si>
  <si>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</si>
  <si>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</si>
  <si>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</si>
  <si>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</si>
  <si>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</si>
  <si>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</si>
  <si>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</si>
  <si>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</si>
  <si>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</si>
  <si>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</si>
  <si>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</si>
  <si>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</si>
  <si>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</si>
  <si>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</si>
  <si>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</si>
  <si>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</si>
  <si>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</si>
  <si>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</si>
  <si>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</si>
  <si>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</si>
  <si>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</si>
  <si>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</si>
  <si>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</si>
  <si>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</si>
  <si>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</si>
  <si>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</si>
  <si>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</si>
  <si>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</si>
  <si>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</si>
  <si>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</si>
  <si>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</si>
  <si>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</si>
  <si>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</si>
  <si>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</si>
  <si>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</si>
  <si>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</si>
  <si>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</si>
  <si>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</si>
  <si>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</si>
  <si>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</si>
  <si>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</si>
  <si>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</si>
  <si>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</si>
  <si>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</si>
  <si>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</si>
  <si>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</si>
  <si>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</si>
  <si>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</si>
  <si>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</si>
  <si>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</si>
  <si>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</si>
  <si>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</si>
  <si>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</si>
  <si>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</si>
  <si>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</si>
  <si>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</si>
  <si>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</si>
  <si>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</si>
  <si>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</si>
  <si>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</si>
  <si>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</si>
  <si>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</si>
  <si>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</si>
  <si>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</si>
  <si>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</si>
  <si>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</si>
  <si>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</si>
  <si>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</si>
  <si>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</si>
  <si>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</si>
  <si>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</si>
  <si>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</si>
  <si>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</si>
  <si>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</si>
  <si>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</si>
  <si>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</si>
  <si>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</si>
  <si>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</si>
  <si>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</si>
  <si>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</si>
  <si>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</si>
  <si>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</si>
  <si>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</si>
  <si>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</si>
  <si>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</si>
  <si>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</si>
  <si>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</si>
  <si>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</si>
  <si>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</si>
  <si>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</si>
  <si>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</si>
  <si>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</si>
  <si>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</si>
  <si>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</si>
  <si>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</si>
  <si>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</si>
  <si>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</si>
  <si>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</si>
  <si>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</si>
  <si>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</si>
  <si>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</si>
  <si>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</si>
  <si>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</si>
  <si>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</si>
  <si>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</si>
  <si>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</si>
  <si>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</si>
  <si>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</si>
  <si>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</si>
  <si>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</si>
  <si>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</si>
  <si>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</si>
  <si>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</si>
  <si>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</si>
  <si>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</si>
  <si>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</si>
  <si>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</si>
  <si>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</si>
  <si>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</si>
  <si>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</si>
  <si>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</si>
  <si>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</si>
  <si>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</si>
  <si>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</si>
  <si>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</si>
  <si>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</si>
  <si>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</si>
  <si>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</si>
  <si>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</si>
  <si>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</si>
  <si>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</si>
  <si>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</si>
  <si>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</si>
  <si>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</si>
  <si>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</si>
  <si>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</si>
  <si>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</si>
  <si>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</si>
  <si>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</si>
  <si>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</si>
  <si>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</si>
  <si>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</si>
  <si>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</si>
  <si>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</si>
  <si>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</si>
  <si>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</si>
  <si>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</si>
  <si>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</si>
  <si>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</si>
  <si>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</si>
  <si>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</si>
  <si>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</si>
  <si>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</si>
  <si>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</si>
  <si>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</si>
  <si>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</si>
  <si>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</si>
  <si>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</si>
  <si>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</si>
  <si>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</si>
  <si>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</si>
  <si>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</si>
  <si>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</si>
  <si>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</si>
  <si>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</si>
  <si>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</si>
  <si>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</si>
  <si>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</si>
  <si>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</si>
  <si>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</si>
  <si>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</si>
  <si>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</si>
  <si>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</si>
  <si>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</si>
  <si>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</si>
  <si>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</si>
  <si>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</si>
  <si>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</si>
  <si>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</si>
  <si>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</si>
  <si>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</si>
  <si>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</si>
  <si>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</si>
  <si>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</si>
  <si>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</si>
  <si>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</si>
  <si>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</si>
  <si>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</si>
  <si>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</si>
  <si>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</si>
  <si>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</si>
  <si>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</si>
  <si>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</si>
  <si>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</si>
  <si>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</si>
  <si>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</si>
  <si>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</si>
  <si>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</si>
  <si>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</si>
  <si>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</si>
  <si>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</si>
  <si>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</si>
  <si>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</si>
  <si>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</si>
  <si>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</si>
  <si>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</si>
  <si>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</si>
  <si>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</si>
  <si>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</si>
  <si>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</si>
  <si>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</si>
  <si>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</si>
  <si>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</si>
  <si>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</si>
  <si>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</si>
  <si>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</si>
  <si>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</si>
  <si>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</si>
  <si>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</si>
  <si>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</si>
  <si>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</si>
  <si>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</si>
  <si>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</si>
  <si>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</si>
  <si>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</si>
  <si>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</si>
  <si>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</si>
  <si>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</si>
  <si>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</si>
  <si>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</si>
  <si>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</si>
  <si>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</si>
  <si>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</si>
  <si>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</si>
  <si>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</si>
  <si>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</si>
  <si>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</si>
  <si>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</si>
  <si>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</si>
  <si>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</si>
  <si>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</si>
  <si>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</si>
  <si>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</si>
  <si>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</si>
  <si>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</si>
  <si>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</si>
  <si>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</si>
  <si>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</si>
  <si>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</si>
  <si>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</si>
  <si>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</si>
  <si>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</si>
  <si>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</si>
  <si>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</si>
  <si>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</si>
  <si>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</si>
  <si>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</si>
  <si>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</si>
  <si>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</si>
  <si>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</si>
  <si>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</si>
  <si>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</si>
  <si>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</si>
  <si>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</si>
  <si>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</si>
  <si>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</si>
  <si>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</si>
  <si>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</si>
  <si>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</si>
  <si>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</si>
  <si>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</si>
  <si>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</si>
  <si>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</si>
  <si>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</si>
  <si>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</si>
  <si>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</si>
  <si>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</si>
  <si>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</si>
  <si>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</si>
  <si>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</si>
  <si>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</si>
  <si>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</si>
  <si>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</si>
  <si>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</si>
  <si>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</si>
  <si>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</si>
  <si>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</si>
  <si>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</si>
  <si>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</si>
  <si>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</si>
  <si>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</si>
  <si>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</si>
  <si>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</si>
  <si>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</si>
  <si>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</si>
  <si>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</si>
  <si>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</si>
  <si>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</si>
  <si>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</si>
  <si>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</si>
  <si>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</si>
  <si>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</si>
  <si>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</si>
  <si>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</si>
  <si>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</si>
  <si>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</si>
  <si>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</si>
  <si>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</si>
  <si>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</si>
  <si>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</si>
  <si>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</si>
  <si>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</si>
  <si>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</si>
  <si>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</si>
  <si>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</si>
  <si>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</si>
  <si>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</si>
  <si>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</si>
  <si>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</si>
  <si>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</si>
  <si>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</si>
  <si>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</si>
  <si>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</si>
  <si>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</si>
  <si>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</si>
  <si>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</si>
  <si>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</si>
  <si>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</si>
  <si>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</si>
  <si>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</si>
  <si>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</si>
  <si>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</si>
  <si>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</si>
  <si>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</si>
  <si>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</si>
  <si>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</si>
  <si>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</si>
  <si>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</si>
  <si>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</si>
  <si>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</si>
  <si>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</si>
  <si>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</si>
  <si>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</si>
  <si>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</si>
  <si>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</si>
  <si>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</si>
  <si>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</si>
  <si>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</si>
  <si>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</si>
  <si>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</si>
  <si>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</si>
  <si>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</si>
  <si>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</si>
  <si>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</si>
  <si>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</si>
  <si>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</si>
  <si>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</si>
  <si>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</si>
  <si>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</si>
  <si>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</si>
  <si>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</si>
  <si>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</si>
  <si>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</si>
  <si>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</si>
  <si>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</si>
  <si>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</si>
  <si>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</si>
  <si>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</si>
  <si>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</si>
  <si>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</si>
  <si>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</si>
  <si>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</si>
  <si>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</si>
  <si>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</si>
  <si>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</si>
  <si>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</si>
  <si>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</si>
  <si>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</si>
  <si>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</si>
  <si>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</si>
  <si>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</si>
  <si>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</si>
  <si>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</si>
  <si>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</si>
  <si>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</si>
  <si>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</si>
  <si>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</si>
  <si>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</si>
  <si>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</si>
  <si>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</si>
  <si>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</si>
  <si>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</si>
  <si>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</si>
  <si>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</si>
  <si>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</si>
  <si>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</si>
  <si>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</si>
  <si>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</si>
  <si>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</si>
  <si>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</si>
  <si>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</si>
  <si>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</si>
  <si>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</si>
  <si>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</si>
  <si>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</si>
  <si>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</si>
  <si>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</si>
  <si>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</si>
  <si>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</si>
  <si>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</si>
  <si>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</si>
  <si>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</si>
  <si>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</si>
  <si>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</si>
  <si>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</si>
  <si>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</si>
  <si>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</si>
  <si>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</si>
  <si>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</si>
  <si>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</si>
  <si>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</si>
  <si>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</si>
  <si>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</si>
  <si>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</si>
  <si>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</si>
  <si>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</si>
  <si>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</si>
  <si>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</si>
  <si>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</si>
  <si>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</si>
  <si>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</si>
  <si>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</si>
  <si>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</si>
  <si>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</si>
  <si>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</si>
  <si>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</si>
  <si>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</si>
  <si>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</si>
  <si>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</si>
  <si>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</si>
  <si>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</si>
  <si>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</si>
  <si>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</si>
  <si>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</si>
  <si>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</si>
  <si>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</si>
  <si>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</si>
  <si>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</si>
  <si>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</si>
  <si>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</si>
  <si>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</si>
  <si>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</si>
  <si>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</si>
  <si>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</si>
  <si>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</si>
  <si>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</si>
  <si>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</si>
  <si>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</si>
  <si>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</si>
  <si>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</si>
  <si>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</si>
  <si>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</si>
  <si>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</si>
  <si>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</si>
  <si>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</si>
  <si>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</si>
  <si>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</si>
  <si>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</si>
  <si>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</si>
  <si>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</si>
  <si>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</si>
  <si>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</si>
  <si>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</si>
  <si>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</si>
  <si>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</si>
  <si>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</si>
  <si>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</si>
  <si>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</si>
  <si>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</si>
  <si>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</si>
  <si>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</si>
  <si>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</si>
  <si>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</si>
  <si>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</si>
  <si>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</si>
  <si>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</si>
  <si>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</si>
  <si>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</si>
  <si>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</si>
  <si>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</si>
  <si>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</si>
  <si>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</si>
  <si>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</si>
  <si>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</si>
  <si>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</si>
  <si>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</si>
  <si>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</si>
  <si>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</si>
  <si>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</si>
  <si>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</si>
  <si>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</si>
  <si>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</si>
  <si>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</si>
  <si>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</si>
  <si>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</si>
  <si>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</si>
  <si>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</si>
  <si>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</si>
  <si>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</si>
  <si>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</si>
  <si>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</si>
  <si>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</si>
  <si>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</si>
  <si>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</si>
  <si>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</si>
  <si>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</si>
  <si>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</si>
  <si>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</si>
  <si>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</si>
  <si>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</si>
  <si>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</si>
  <si>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</si>
  <si>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</si>
  <si>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</si>
  <si>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</si>
  <si>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</si>
  <si>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</si>
  <si>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</si>
  <si>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</si>
  <si>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</si>
  <si>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</si>
  <si>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</si>
  <si>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</si>
  <si>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</si>
  <si>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</si>
  <si>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</si>
  <si>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</si>
  <si>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</si>
  <si>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</si>
  <si>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</si>
  <si>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</si>
  <si>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</si>
  <si>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</si>
  <si>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</si>
  <si>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</si>
  <si>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</si>
  <si>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</si>
  <si>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</si>
  <si>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</si>
  <si>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</si>
  <si>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</si>
  <si>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</si>
  <si>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</si>
  <si>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</si>
  <si>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</si>
  <si>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</si>
  <si>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</si>
  <si>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</si>
  <si>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</si>
  <si>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</si>
  <si>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</si>
  <si>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</si>
  <si>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</si>
  <si>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</si>
  <si>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</si>
  <si>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</si>
  <si>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</si>
  <si>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</si>
  <si>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</si>
  <si>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</si>
  <si>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</si>
  <si>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</si>
  <si>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</si>
  <si>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</si>
  <si>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</si>
  <si>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</si>
  <si>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</si>
  <si>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</si>
  <si>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</si>
  <si>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</si>
  <si>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</si>
  <si>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</si>
  <si>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</si>
  <si>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</si>
  <si>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</si>
  <si>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</si>
  <si>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</si>
  <si>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</si>
  <si>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</si>
  <si>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</si>
  <si>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</si>
  <si>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</si>
  <si>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</si>
  <si>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</si>
  <si>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</si>
  <si>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</si>
  <si>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</si>
  <si>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</si>
  <si>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</si>
  <si>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</si>
  <si>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</si>
  <si>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</si>
  <si>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</si>
  <si>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</si>
  <si>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</si>
  <si>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</si>
  <si>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</si>
  <si>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</si>
  <si>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</si>
  <si>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</si>
  <si>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</si>
  <si>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</si>
  <si>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</si>
  <si>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</si>
  <si>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</si>
  <si>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</si>
  <si>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</si>
  <si>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</si>
  <si>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</si>
  <si>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</si>
  <si>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</si>
  <si>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</si>
  <si>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</si>
  <si>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</si>
  <si>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</si>
  <si>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</si>
  <si>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</si>
  <si>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</si>
  <si>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</si>
  <si>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</si>
  <si>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</si>
  <si>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</si>
  <si>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</si>
  <si>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</si>
  <si>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</si>
  <si>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</si>
  <si>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</si>
  <si>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</si>
  <si>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</si>
  <si>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</si>
  <si>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</si>
  <si>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</si>
  <si>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</si>
  <si>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</si>
  <si>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</si>
  <si>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</si>
  <si>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</si>
  <si>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</si>
  <si>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</si>
  <si>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</si>
  <si>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</si>
  <si>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</si>
  <si>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</si>
  <si>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</si>
  <si>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</si>
  <si>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</si>
  <si>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</si>
  <si>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</si>
  <si>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</si>
  <si>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</si>
  <si>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</si>
  <si>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</si>
  <si>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</si>
  <si>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</si>
  <si>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</si>
  <si>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</si>
  <si>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</si>
  <si>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</si>
  <si>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</si>
  <si>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</si>
  <si>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</si>
  <si>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</si>
  <si>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</si>
  <si>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</si>
  <si>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</si>
  <si>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</si>
  <si>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</si>
  <si>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</si>
  <si>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</si>
  <si>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</si>
  <si>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</si>
  <si>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</si>
  <si>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</si>
  <si>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</si>
  <si>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</si>
  <si>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</si>
  <si>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</si>
  <si>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</si>
  <si>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</si>
  <si>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</si>
  <si>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</si>
  <si>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</si>
  <si>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</si>
  <si>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</si>
  <si>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</si>
  <si>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</si>
  <si>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</si>
  <si>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</si>
  <si>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</si>
  <si>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</si>
  <si>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</si>
  <si>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</si>
  <si>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</si>
  <si>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</si>
  <si>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</si>
  <si>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</si>
  <si>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</si>
  <si>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</si>
  <si>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</si>
  <si>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</si>
  <si>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</si>
  <si>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</si>
  <si>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</si>
  <si>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</si>
  <si>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</si>
  <si>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</si>
  <si>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</si>
  <si>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</si>
  <si>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</si>
  <si>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</si>
  <si>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</si>
  <si>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</si>
  <si>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</si>
  <si>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</si>
  <si>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</si>
  <si>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</si>
  <si>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</si>
  <si>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</si>
  <si>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</si>
  <si>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</si>
  <si>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</si>
  <si>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</si>
  <si>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</si>
  <si>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</si>
  <si>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</si>
  <si>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</si>
  <si>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</si>
  <si>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</si>
  <si>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</si>
  <si>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</si>
  <si>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</si>
  <si>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</si>
  <si>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</si>
  <si>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</si>
  <si>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</si>
  <si>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</si>
  <si>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</si>
  <si>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</si>
  <si>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</si>
  <si>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</si>
  <si>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</si>
  <si>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</si>
  <si>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</si>
  <si>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</si>
  <si>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</si>
  <si>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</si>
  <si>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</si>
  <si>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</si>
  <si>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</si>
  <si>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</si>
  <si>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</si>
  <si>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</si>
  <si>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</si>
  <si>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</si>
  <si>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</si>
  <si>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</si>
  <si>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</si>
  <si>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</si>
  <si>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</si>
  <si>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</si>
  <si>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</si>
  <si>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</si>
  <si>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</si>
  <si>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</si>
  <si>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</si>
  <si>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</si>
  <si>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</si>
  <si>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</si>
  <si>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</si>
  <si>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</si>
  <si>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</si>
  <si>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</si>
  <si>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</si>
  <si>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</si>
  <si>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</si>
  <si>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</si>
  <si>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</si>
  <si>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</si>
  <si>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</si>
  <si>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</si>
  <si>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</si>
  <si>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</si>
  <si>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</si>
  <si>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</si>
  <si>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</si>
  <si>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</si>
  <si>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</si>
  <si>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</si>
  <si>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</si>
  <si>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</si>
  <si>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</si>
  <si>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</si>
  <si>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</si>
  <si>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</si>
  <si>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</si>
  <si>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</si>
  <si>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</si>
  <si>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</si>
  <si>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</si>
  <si>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</si>
  <si>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</si>
  <si>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</si>
  <si>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</si>
  <si>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</si>
  <si>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</si>
  <si>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</si>
  <si>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</si>
  <si>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</si>
  <si>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</si>
  <si>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</si>
  <si>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</si>
  <si>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</si>
  <si>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</si>
  <si>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</si>
  <si>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</si>
  <si>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</si>
  <si>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</si>
  <si>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</si>
  <si>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</si>
  <si>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</si>
  <si>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</si>
  <si>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</si>
  <si>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</si>
  <si>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</si>
  <si>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</si>
  <si>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</si>
  <si>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</si>
  <si>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</si>
  <si>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</si>
  <si>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</si>
  <si>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</si>
  <si>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</si>
  <si>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</si>
  <si>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</si>
  <si>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</si>
  <si>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</si>
  <si>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</si>
  <si>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</si>
  <si>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</si>
  <si>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</si>
  <si>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</si>
  <si>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</si>
  <si>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</si>
  <si>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</si>
  <si>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</si>
  <si>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</si>
  <si>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</si>
  <si>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</si>
  <si>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</si>
  <si>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</si>
  <si>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</si>
  <si>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</si>
  <si>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</si>
  <si>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</si>
  <si>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</si>
  <si>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</si>
  <si>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</si>
  <si>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</si>
  <si>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</si>
  <si>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</si>
  <si>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</si>
  <si>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</si>
  <si>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</si>
  <si>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</si>
  <si>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</si>
  <si>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</si>
  <si>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</si>
  <si>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</si>
  <si>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</si>
  <si>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</si>
  <si>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</si>
  <si>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</si>
  <si>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</si>
  <si>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</si>
  <si>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</si>
  <si>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</si>
  <si>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</si>
  <si>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</si>
  <si>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</si>
  <si>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</si>
  <si>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</si>
  <si>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</si>
  <si>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</si>
  <si>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</si>
  <si>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</si>
  <si>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</si>
  <si>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</si>
  <si>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</si>
  <si>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</si>
  <si>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</si>
  <si>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</si>
  <si>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</si>
  <si>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</si>
  <si>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</si>
  <si>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</si>
  <si>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</si>
  <si>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</si>
  <si>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</si>
  <si>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</si>
  <si>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</si>
  <si>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</si>
  <si>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</si>
  <si>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</si>
  <si>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</si>
  <si>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</si>
  <si>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</si>
  <si>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</si>
  <si>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</si>
  <si>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</si>
  <si>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</si>
  <si>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</si>
  <si>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</si>
  <si>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</si>
  <si>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</si>
  <si>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</si>
  <si>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</si>
  <si>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</si>
  <si>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</si>
  <si>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</si>
  <si>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</si>
  <si>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</si>
  <si>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</si>
  <si>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</si>
  <si>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</si>
  <si>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</si>
  <si>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</si>
  <si>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</si>
  <si>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</si>
  <si>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</si>
  <si>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</si>
  <si>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</si>
  <si>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</si>
  <si>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</si>
  <si>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</si>
  <si>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</si>
  <si>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</si>
  <si>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</si>
  <si>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</si>
  <si>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</si>
  <si>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</si>
  <si>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</si>
  <si>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</si>
  <si>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</si>
  <si>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</si>
  <si>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</si>
  <si>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</si>
  <si>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</si>
  <si>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</si>
  <si>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</si>
  <si>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</si>
  <si>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</si>
  <si>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</si>
  <si>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</si>
  <si>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</si>
  <si>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</si>
  <si>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</si>
  <si>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</si>
  <si>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</si>
  <si>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</si>
  <si>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</si>
  <si>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</si>
  <si>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</si>
  <si>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</si>
  <si>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</si>
  <si>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</si>
  <si>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</si>
  <si>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</si>
  <si>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</si>
  <si>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</si>
  <si>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</si>
  <si>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</si>
  <si>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</si>
  <si>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</si>
  <si>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</si>
  <si>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</si>
  <si>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</si>
  <si>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</si>
  <si>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</si>
  <si>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</si>
  <si>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</si>
  <si>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</si>
  <si>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</si>
  <si>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</si>
  <si>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</si>
  <si>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</si>
  <si>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</si>
  <si>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</si>
  <si>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</si>
  <si>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</si>
  <si>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</si>
  <si>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</si>
  <si>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</si>
  <si>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</si>
  <si>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</si>
  <si>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</si>
  <si>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</si>
  <si>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</si>
  <si>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</si>
  <si>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</si>
  <si>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</si>
  <si>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</si>
  <si>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</si>
  <si>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</si>
  <si>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</si>
  <si>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</si>
  <si>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</si>
  <si>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</si>
  <si>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</si>
  <si>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</si>
  <si>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</si>
  <si>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</si>
  <si>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</si>
  <si>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</si>
  <si>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</si>
  <si>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</si>
  <si>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</si>
  <si>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</si>
  <si>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</si>
  <si>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</si>
  <si>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</si>
  <si>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</si>
  <si>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</si>
  <si>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</si>
  <si>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</si>
  <si>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</si>
  <si>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</si>
  <si>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</si>
  <si>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</si>
  <si>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</si>
  <si>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</si>
  <si>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</si>
  <si>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</si>
  <si>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</si>
  <si>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</si>
  <si>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</si>
  <si>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</si>
  <si>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</si>
  <si>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</si>
  <si>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</si>
  <si>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</si>
  <si>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</si>
  <si>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</si>
  <si>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</si>
  <si>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</si>
  <si>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</si>
  <si>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</si>
  <si>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</si>
  <si>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</si>
  <si>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</si>
  <si>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</si>
  <si>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</si>
  <si>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</si>
  <si>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</si>
  <si>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</si>
  <si>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</si>
  <si>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</si>
  <si>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</si>
  <si>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</si>
  <si>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</si>
  <si>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</si>
  <si>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</si>
  <si>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</si>
  <si>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</si>
  <si>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</si>
  <si>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</si>
  <si>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</si>
  <si>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</si>
  <si>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</si>
  <si>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</si>
  <si>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</si>
  <si>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</si>
  <si>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</si>
  <si>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</si>
  <si>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</si>
  <si>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</si>
  <si>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</si>
  <si>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</si>
  <si>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</si>
  <si>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</si>
  <si>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</si>
  <si>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</si>
  <si>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</si>
  <si>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</si>
  <si>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</si>
  <si>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</si>
  <si>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</si>
  <si>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</si>
  <si>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</si>
  <si>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</si>
  <si>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</si>
  <si>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</si>
  <si>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</si>
  <si>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</si>
  <si>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</si>
  <si>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</si>
  <si>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</si>
  <si>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</si>
  <si>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</si>
  <si>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</si>
  <si>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</si>
  <si>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</si>
  <si>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</si>
  <si>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</si>
  <si>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</si>
  <si>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</si>
  <si>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</si>
  <si>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</si>
  <si>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</si>
  <si>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</si>
  <si>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</si>
  <si>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</si>
  <si>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</si>
  <si>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</si>
  <si>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</si>
  <si>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</si>
  <si>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</si>
  <si>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</si>
  <si>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</si>
  <si>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</si>
  <si>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</si>
  <si>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</si>
  <si>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</si>
  <si>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</si>
  <si>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</si>
  <si>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</si>
  <si>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</si>
  <si>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</si>
  <si>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</si>
  <si>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</si>
  <si>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</si>
  <si>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</si>
  <si>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</si>
  <si>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</si>
  <si>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</si>
  <si>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</si>
  <si>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</si>
  <si>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</si>
  <si>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</si>
  <si>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</si>
  <si>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</si>
  <si>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</si>
  <si>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</si>
  <si>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</si>
  <si>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</si>
  <si>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</si>
  <si>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</si>
  <si>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</si>
  <si>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</si>
  <si>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</si>
  <si>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</si>
  <si>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</si>
  <si>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</si>
  <si>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</si>
  <si>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</si>
  <si>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</si>
  <si>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</si>
  <si>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</si>
  <si>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</si>
  <si>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</si>
  <si>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</si>
  <si>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</si>
  <si>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</si>
  <si>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</si>
  <si>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</si>
  <si>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</si>
  <si>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</si>
  <si>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</si>
  <si>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</si>
  <si>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</si>
  <si>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</si>
  <si>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</si>
  <si>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</si>
  <si>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</si>
  <si>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</si>
  <si>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</si>
  <si>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</si>
  <si>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</si>
  <si>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</si>
  <si>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</si>
  <si>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</si>
  <si>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</si>
  <si>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</si>
  <si>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</si>
  <si>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</si>
  <si>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</si>
  <si>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</si>
  <si>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</si>
  <si>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</si>
  <si>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</si>
  <si>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</si>
  <si>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</si>
  <si>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</si>
  <si>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</si>
  <si>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</si>
  <si>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</si>
  <si>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</si>
  <si>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</si>
  <si>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</si>
  <si>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</si>
  <si>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</si>
  <si>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</si>
  <si>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</si>
  <si>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</si>
  <si>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</si>
  <si>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</si>
  <si>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</si>
  <si>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</si>
  <si>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</si>
  <si>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</si>
  <si>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</si>
  <si>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</si>
  <si>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</si>
  <si>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</si>
  <si>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</si>
  <si>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</si>
  <si>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</si>
  <si>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</si>
  <si>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</si>
  <si>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</si>
  <si>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</si>
  <si>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</si>
  <si>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</si>
  <si>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</si>
  <si>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</si>
  <si>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</si>
  <si>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</si>
  <si>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</si>
  <si>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</si>
  <si>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</si>
  <si>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</si>
  <si>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</si>
  <si>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</si>
  <si>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</si>
  <si>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</si>
  <si>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</si>
  <si>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</si>
  <si>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</si>
  <si>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</si>
  <si>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</si>
  <si>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</si>
  <si>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</si>
  <si>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</si>
  <si>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</si>
  <si>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</si>
  <si>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</si>
  <si>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</si>
  <si>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</si>
  <si>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</si>
  <si>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</si>
  <si>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</si>
  <si>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</si>
  <si>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</si>
  <si>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</si>
  <si>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</si>
  <si>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</si>
  <si>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</si>
  <si>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</si>
  <si>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</si>
  <si>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</si>
  <si>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</si>
  <si>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</si>
  <si>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</si>
  <si>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</si>
  <si>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</si>
  <si>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</si>
  <si>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</si>
  <si>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</si>
  <si>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</si>
  <si>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</si>
  <si>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</si>
  <si>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</si>
  <si>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</si>
  <si>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</si>
  <si>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</si>
  <si>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</si>
  <si>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</si>
  <si>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</si>
  <si>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</si>
  <si>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</si>
  <si>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</si>
  <si>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</si>
  <si>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</si>
  <si>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</si>
  <si>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</si>
  <si>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</si>
  <si>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</si>
  <si>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</si>
  <si>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</si>
  <si>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</si>
  <si>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</si>
  <si>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</si>
  <si>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</si>
  <si>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</si>
  <si>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</si>
  <si>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</si>
  <si>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</si>
  <si>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</si>
  <si>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</si>
  <si>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</si>
  <si>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</si>
  <si>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</si>
  <si>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</si>
  <si>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</si>
  <si>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</si>
  <si>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</si>
  <si>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</si>
  <si>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</si>
  <si>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</si>
  <si>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</si>
  <si>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</si>
  <si>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</si>
  <si>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</si>
  <si>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</si>
  <si>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</si>
  <si>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</si>
  <si>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</si>
  <si>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</si>
  <si>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</si>
  <si>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</si>
  <si>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</si>
  <si>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</si>
  <si>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</si>
  <si>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</si>
  <si>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</si>
  <si>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</si>
  <si>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</si>
  <si>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</si>
  <si>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</si>
  <si>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</si>
  <si>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</si>
  <si>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</si>
  <si>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</si>
  <si>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</si>
  <si>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</si>
  <si>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</si>
  <si>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</si>
  <si>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</si>
  <si>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</si>
  <si>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</si>
  <si>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</si>
  <si>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</si>
  <si>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</si>
  <si>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</si>
  <si>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</si>
  <si>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</si>
  <si>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</si>
  <si>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</si>
  <si>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</si>
  <si>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</si>
  <si>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</si>
  <si>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</si>
  <si>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</si>
  <si>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</si>
  <si>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</si>
  <si>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</si>
  <si>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</si>
  <si>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</si>
  <si>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</si>
  <si>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</si>
  <si>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</si>
  <si>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</si>
  <si>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</si>
  <si>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</si>
  <si>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</si>
  <si>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</si>
  <si>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</si>
  <si>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</si>
  <si>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</si>
  <si>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</si>
  <si>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</si>
  <si>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</si>
  <si>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</si>
  <si>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</si>
  <si>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</si>
  <si>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</si>
  <si>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</si>
  <si>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</si>
  <si>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</si>
  <si>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</si>
  <si>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</si>
  <si>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</si>
  <si>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</si>
  <si>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</si>
  <si>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</si>
  <si>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</si>
  <si>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</si>
  <si>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</si>
  <si>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</si>
  <si>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</si>
  <si>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</si>
  <si>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</si>
  <si>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</si>
  <si>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</si>
  <si>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</si>
  <si>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</si>
  <si>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</si>
  <si>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</si>
  <si>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</si>
  <si>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</si>
  <si>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</si>
  <si>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</si>
  <si>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</si>
  <si>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</si>
  <si>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</si>
  <si>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</si>
  <si>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</si>
  <si>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</si>
  <si>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</si>
  <si>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</si>
  <si>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</si>
  <si>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</si>
  <si>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</si>
  <si>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</si>
  <si>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</si>
  <si>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</si>
  <si>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</si>
  <si>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</si>
  <si>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</si>
  <si>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</si>
  <si>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</si>
  <si>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</si>
  <si>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</si>
  <si>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</si>
  <si>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</si>
  <si>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</si>
  <si>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</si>
  <si>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</si>
  <si>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</si>
  <si>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</si>
  <si>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</si>
  <si>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</si>
  <si>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</si>
  <si>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</si>
  <si>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</si>
  <si>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</si>
  <si>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</si>
  <si>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</si>
  <si>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</si>
  <si>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</si>
  <si>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</si>
  <si>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</si>
  <si>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</si>
  <si>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</si>
  <si>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</si>
  <si>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</si>
  <si>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</si>
  <si>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</si>
  <si>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</si>
  <si>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</si>
  <si>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</si>
  <si>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</si>
  <si>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</si>
  <si>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</si>
  <si>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</si>
  <si>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</si>
  <si>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</si>
  <si>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</si>
  <si>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</si>
  <si>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</si>
  <si>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</si>
  <si>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</si>
  <si>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</si>
  <si>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</si>
  <si>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</si>
  <si>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</si>
  <si>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</si>
  <si>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</si>
  <si>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</si>
  <si>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</si>
  <si>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</si>
  <si>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</si>
  <si>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</si>
  <si>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</si>
  <si>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</si>
  <si>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</si>
  <si>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</si>
  <si>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</si>
  <si>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</si>
  <si>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</si>
  <si>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</si>
  <si>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</si>
  <si>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</si>
  <si>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</si>
  <si>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</si>
  <si>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</si>
  <si>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</si>
  <si>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</si>
  <si>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</si>
  <si>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</si>
  <si>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</si>
  <si>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</si>
  <si>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</si>
  <si>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</si>
  <si>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</si>
  <si>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</si>
  <si>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</si>
  <si>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</si>
  <si>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</si>
  <si>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</si>
  <si>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</si>
  <si>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</si>
  <si>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</si>
  <si>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</si>
  <si>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</si>
  <si>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</si>
  <si>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</si>
  <si>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</si>
  <si>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</si>
  <si>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</si>
  <si>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</si>
  <si>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</si>
  <si>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</si>
  <si>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</si>
  <si>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</si>
  <si>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</si>
  <si>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</si>
  <si>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</si>
  <si>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</si>
  <si>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</si>
  <si>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</si>
  <si>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</si>
  <si>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</si>
  <si>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</si>
  <si>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</si>
  <si>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</si>
  <si>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</si>
  <si>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</si>
  <si>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</si>
  <si>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</si>
  <si>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</si>
  <si>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</si>
  <si>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</si>
  <si>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</si>
  <si>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</si>
  <si>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</si>
  <si>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</si>
  <si>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</si>
  <si>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</si>
  <si>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</si>
  <si>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</si>
  <si>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</si>
  <si>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</si>
  <si>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</si>
  <si>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</si>
  <si>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</si>
  <si>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</si>
  <si>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</si>
  <si>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</si>
  <si>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</si>
  <si>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</si>
  <si>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</si>
  <si>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</si>
  <si>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</si>
  <si>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</si>
  <si>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</si>
  <si>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</si>
  <si>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</si>
  <si>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</si>
  <si>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</si>
  <si>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</si>
  <si>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</si>
  <si>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</si>
  <si>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</si>
  <si>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</si>
  <si>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</si>
  <si>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</si>
  <si>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</si>
  <si>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</si>
  <si>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</si>
  <si>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</si>
  <si>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</si>
  <si>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</si>
  <si>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</si>
  <si>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</si>
  <si>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</si>
  <si>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</si>
  <si>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</si>
  <si>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</si>
  <si>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</si>
  <si>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</si>
  <si>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</si>
  <si>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</si>
  <si>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</si>
  <si>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</si>
  <si>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</si>
  <si>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</si>
  <si>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</si>
  <si>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</si>
  <si>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</si>
  <si>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</si>
  <si>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</si>
  <si>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</si>
  <si>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</si>
  <si>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</si>
  <si>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</si>
  <si>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</si>
  <si>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</si>
  <si>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</si>
  <si>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</si>
  <si>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</si>
  <si>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</si>
  <si>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</si>
  <si>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</si>
  <si>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</si>
  <si>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</si>
  <si>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</si>
  <si>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</si>
  <si>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</si>
  <si>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</si>
  <si>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</si>
  <si>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</si>
  <si>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</si>
  <si>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</si>
  <si>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</si>
  <si>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</si>
  <si>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</si>
  <si>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</si>
  <si>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</si>
  <si>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</si>
  <si>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</si>
  <si>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</si>
  <si>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</si>
  <si>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</si>
  <si>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</si>
  <si>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</si>
  <si>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</si>
  <si>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</si>
  <si>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</si>
  <si>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</si>
  <si>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</si>
  <si>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</si>
  <si>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</si>
  <si>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</si>
  <si>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</si>
  <si>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</si>
  <si>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</si>
  <si>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</si>
  <si>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</si>
  <si>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</si>
  <si>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</si>
  <si>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</si>
  <si>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</si>
  <si>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</si>
  <si>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</si>
  <si>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</si>
  <si>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</si>
  <si>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</si>
  <si>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</si>
  <si>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</si>
  <si>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</si>
  <si>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</si>
  <si>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</si>
  <si>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</si>
  <si>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</si>
  <si>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</si>
  <si>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</si>
  <si>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</si>
  <si>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</si>
  <si>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</si>
  <si>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</si>
  <si>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</si>
  <si>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</si>
  <si>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</si>
  <si>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</si>
  <si>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</si>
  <si>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</si>
  <si>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</si>
  <si>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</si>
  <si>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</si>
  <si>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</si>
  <si>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</si>
  <si>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</si>
  <si>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</si>
  <si>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</si>
  <si>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</si>
  <si>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</si>
  <si>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</si>
  <si>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</si>
  <si>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</si>
  <si>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</si>
  <si>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</si>
  <si>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</si>
  <si>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</si>
  <si>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</si>
  <si>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</si>
  <si>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</si>
  <si>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</si>
  <si>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</si>
  <si>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</si>
  <si>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</si>
  <si>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</si>
  <si>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</si>
  <si>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</si>
  <si>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</si>
  <si>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</si>
  <si>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</si>
  <si>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</si>
  <si>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</si>
  <si>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</si>
  <si>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</si>
  <si>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</si>
  <si>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</si>
  <si>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</si>
  <si>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</si>
  <si>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</si>
  <si>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</si>
  <si>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</si>
  <si>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</si>
  <si>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</si>
  <si>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</si>
  <si>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</si>
  <si>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</si>
  <si>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</si>
  <si>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</si>
  <si>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</si>
  <si>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</si>
  <si>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</si>
  <si>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</si>
  <si>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</si>
  <si>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</si>
  <si>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</si>
  <si>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</si>
  <si>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</si>
  <si>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</si>
  <si>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</si>
  <si>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</si>
  <si>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</si>
  <si>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</si>
  <si>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</si>
  <si>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</si>
  <si>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</si>
  <si>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</si>
  <si>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</si>
  <si>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</si>
  <si>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</si>
  <si>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</si>
  <si>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</si>
  <si>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</si>
  <si>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</si>
  <si>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</si>
  <si>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</si>
  <si>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</si>
  <si>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</si>
  <si>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</si>
  <si>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</si>
  <si>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</si>
  <si>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</si>
  <si>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</si>
  <si>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</si>
  <si>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</si>
  <si>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</si>
  <si>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</si>
  <si>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</si>
  <si>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</si>
  <si>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</si>
  <si>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</si>
  <si>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</si>
  <si>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</si>
  <si>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</si>
  <si>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</si>
  <si>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</si>
  <si>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</si>
  <si>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</si>
  <si>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</si>
  <si>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</si>
  <si>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</si>
  <si>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</si>
  <si>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</si>
  <si>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</si>
  <si>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</si>
  <si>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</si>
  <si>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</si>
  <si>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</si>
  <si>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</si>
  <si>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</si>
  <si>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</si>
  <si>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</si>
  <si>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</si>
  <si>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</si>
  <si>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</si>
  <si>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</si>
  <si>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</si>
  <si>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</si>
  <si>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</si>
  <si>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</si>
  <si>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</si>
  <si>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</si>
  <si>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</si>
  <si>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</si>
  <si>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</si>
  <si>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</si>
  <si>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</si>
  <si>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</si>
  <si>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</si>
  <si>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</si>
  <si>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</si>
  <si>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</si>
  <si>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</si>
  <si>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</si>
  <si>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</si>
  <si>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</si>
  <si>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</si>
  <si>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</si>
  <si>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</si>
  <si>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</si>
  <si>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</si>
  <si>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</si>
  <si>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</si>
  <si>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</si>
  <si>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</si>
  <si>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</si>
  <si>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</si>
  <si>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</si>
  <si>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</si>
  <si>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</si>
  <si>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</si>
  <si>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</si>
  <si>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</si>
  <si>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</si>
  <si>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</si>
  <si>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</si>
  <si>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</si>
  <si>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</si>
  <si>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</si>
  <si>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</si>
  <si>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</si>
  <si>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</si>
  <si>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</si>
  <si>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</si>
  <si>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</si>
  <si>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</si>
  <si>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</si>
  <si>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</si>
  <si>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</si>
  <si>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</si>
  <si>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</si>
  <si>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</si>
  <si>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</si>
  <si>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</si>
  <si>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</si>
  <si>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</si>
  <si>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</si>
  <si>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</si>
  <si>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</si>
  <si>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</si>
  <si>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</si>
  <si>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</si>
  <si>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</si>
  <si>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</si>
  <si>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</si>
  <si>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</si>
  <si>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</si>
  <si>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</si>
  <si>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</si>
  <si>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</si>
  <si>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</si>
  <si>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</si>
  <si>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</si>
  <si>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</si>
  <si>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</si>
  <si>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</si>
  <si>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</si>
  <si>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</si>
  <si>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</si>
  <si>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</si>
  <si>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</si>
  <si>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</si>
  <si>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</si>
  <si>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</si>
  <si>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</si>
  <si>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</si>
  <si>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</si>
  <si>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</si>
  <si>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</si>
  <si>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</si>
  <si>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</si>
  <si>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</si>
  <si>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</si>
  <si>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</si>
  <si>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</si>
  <si>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</si>
  <si>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</si>
  <si>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</si>
  <si>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</si>
  <si>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</si>
  <si>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</si>
  <si>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</si>
  <si>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</si>
  <si>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</si>
  <si>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</si>
  <si>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</si>
  <si>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</si>
  <si>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</si>
  <si>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</si>
  <si>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</si>
  <si>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</si>
  <si>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</si>
  <si>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</si>
  <si>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</si>
  <si>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</si>
  <si>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</si>
  <si>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</si>
  <si>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</si>
  <si>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</si>
  <si>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</si>
  <si>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</si>
  <si>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</si>
  <si>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</si>
  <si>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</si>
  <si>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</si>
  <si>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</si>
  <si>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</si>
  <si>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</si>
  <si>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</si>
  <si>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</si>
  <si>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</si>
  <si>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</si>
  <si>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</si>
  <si>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</si>
  <si>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</si>
  <si>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</si>
  <si>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</si>
  <si>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</si>
  <si>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</si>
  <si>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</si>
  <si>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</si>
  <si>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</si>
  <si>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</si>
  <si>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</si>
  <si>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</si>
  <si>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</si>
  <si>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</si>
  <si>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</si>
  <si>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</si>
  <si>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</si>
  <si>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</si>
  <si>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</si>
  <si>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</si>
  <si>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</si>
  <si>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</si>
  <si>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</si>
  <si>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</si>
  <si>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</si>
  <si>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</si>
  <si>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</si>
  <si>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</si>
  <si>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</si>
  <si>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</si>
  <si>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</si>
  <si>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</si>
  <si>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</si>
  <si>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</si>
  <si>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</si>
  <si>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</si>
  <si>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</si>
  <si>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</si>
  <si>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</si>
  <si>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</si>
  <si>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</si>
  <si>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</si>
  <si>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</si>
  <si>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</si>
  <si>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</si>
  <si>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</si>
  <si>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</si>
  <si>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</si>
  <si>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</si>
  <si>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</si>
  <si>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</si>
  <si>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</si>
  <si>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</si>
  <si>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</si>
  <si>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</si>
  <si>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</si>
  <si>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</si>
  <si>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</si>
  <si>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</si>
  <si>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</si>
  <si>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</si>
  <si>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</si>
  <si>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</si>
  <si>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</si>
  <si>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</si>
  <si>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</si>
  <si>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</si>
  <si>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</si>
  <si>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</si>
  <si>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</si>
  <si>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</si>
  <si>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</si>
  <si>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</si>
  <si>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</si>
  <si>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</si>
  <si>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</si>
  <si>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</si>
  <si>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</si>
  <si>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</si>
  <si>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</si>
  <si>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</si>
  <si>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</si>
  <si>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</si>
  <si>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</si>
  <si>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</si>
  <si>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</si>
  <si>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</si>
  <si>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</si>
  <si>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</si>
  <si>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</si>
  <si>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</si>
  <si>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</si>
  <si>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</si>
  <si>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</si>
  <si>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</si>
  <si>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</si>
  <si>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</si>
  <si>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</si>
  <si>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</si>
  <si>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</si>
  <si>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</si>
  <si>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</si>
  <si>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</si>
  <si>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</si>
  <si>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</si>
  <si>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</si>
  <si>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</si>
  <si>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</si>
  <si>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</si>
  <si>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</si>
  <si>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</si>
  <si>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</si>
  <si>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</si>
  <si>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</si>
  <si>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</si>
  <si>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</si>
  <si>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</si>
  <si>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</si>
  <si>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</si>
  <si>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</si>
  <si>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</si>
  <si>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</si>
  <si>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</si>
  <si>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</si>
  <si>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</si>
  <si>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</si>
  <si>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</si>
  <si>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</si>
  <si>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</si>
  <si>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</si>
  <si>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</si>
  <si>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</si>
  <si>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</si>
  <si>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</si>
  <si>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</si>
  <si>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</si>
  <si>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</si>
  <si>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</si>
  <si>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</si>
  <si>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</si>
  <si>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</si>
  <si>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</si>
  <si>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</si>
  <si>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</si>
  <si>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</si>
  <si>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</si>
  <si>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</si>
  <si>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</si>
  <si>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</si>
  <si>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</si>
  <si>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</si>
  <si>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</si>
  <si>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</si>
  <si>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</si>
  <si>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</si>
  <si>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</si>
  <si>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</si>
  <si>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</si>
  <si>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</si>
  <si>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</si>
  <si>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</si>
  <si>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</si>
  <si>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</si>
  <si>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</si>
  <si>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</si>
  <si>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</si>
  <si>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</si>
  <si>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</si>
  <si>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</si>
  <si>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</si>
  <si>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</si>
  <si>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</si>
  <si>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</si>
  <si>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</si>
  <si>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</si>
  <si>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</si>
  <si>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</si>
  <si>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</si>
  <si>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</si>
  <si>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</si>
  <si>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</si>
  <si>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</si>
  <si>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</si>
  <si>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</si>
  <si>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</si>
  <si>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</si>
  <si>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</si>
  <si>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</si>
  <si>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</si>
  <si>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</si>
  <si>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</si>
  <si>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</si>
  <si>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</si>
  <si>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</si>
  <si>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</si>
  <si>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</si>
  <si>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</si>
  <si>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</si>
  <si>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</si>
  <si>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</si>
  <si>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</si>
  <si>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</si>
  <si>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</si>
  <si>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</si>
  <si>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</si>
  <si>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</si>
  <si>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</si>
  <si>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</si>
  <si>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</si>
  <si>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</si>
  <si>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</si>
  <si>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</si>
  <si>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</si>
  <si>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</si>
  <si>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</si>
  <si>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</si>
  <si>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</si>
  <si>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</si>
  <si>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</si>
  <si>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</si>
  <si>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</si>
  <si>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</si>
  <si>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</si>
  <si>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</si>
  <si>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</si>
  <si>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</si>
  <si>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</si>
  <si>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</si>
  <si>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</si>
  <si>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</si>
  <si>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</si>
  <si>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</si>
  <si>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</si>
  <si>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</si>
  <si>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</si>
  <si>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</si>
  <si>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</si>
  <si>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</si>
  <si>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</si>
  <si>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</si>
  <si>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</si>
  <si>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</si>
  <si>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</si>
  <si>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</si>
  <si>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</si>
  <si>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</si>
  <si>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</si>
  <si>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</si>
  <si>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</si>
  <si>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</si>
  <si>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</si>
  <si>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</si>
  <si>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</si>
  <si>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</si>
  <si>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</si>
  <si>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</si>
  <si>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</si>
  <si>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</si>
  <si>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</si>
  <si>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</si>
  <si>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</si>
  <si>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</si>
  <si>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</si>
  <si>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</si>
  <si>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</si>
  <si>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</si>
  <si>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</si>
  <si>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</si>
  <si>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</si>
  <si>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</si>
  <si>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</si>
  <si>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</si>
  <si>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</si>
  <si>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</si>
  <si>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</si>
  <si>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</si>
  <si>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</si>
  <si>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</si>
  <si>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</si>
  <si>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</si>
  <si>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</si>
  <si>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</si>
  <si>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</si>
  <si>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</si>
  <si>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</si>
  <si>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</si>
  <si>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</si>
  <si>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</si>
  <si>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</si>
  <si>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</si>
  <si>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</si>
  <si>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</si>
  <si>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</si>
  <si>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</si>
  <si>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</si>
  <si>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</si>
  <si>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</si>
  <si>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</si>
  <si>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</si>
  <si>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</si>
  <si>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</si>
  <si>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</si>
  <si>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</si>
  <si>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</si>
  <si>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</si>
  <si>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</si>
  <si>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</si>
  <si>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</si>
  <si>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</si>
  <si>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</si>
  <si>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</si>
  <si>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</si>
  <si>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</si>
  <si>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</si>
  <si>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</si>
  <si>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</si>
  <si>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</si>
  <si>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</si>
  <si>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</si>
  <si>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</si>
  <si>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</si>
  <si>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</si>
  <si>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</si>
  <si>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</si>
  <si>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</si>
  <si>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</si>
  <si>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</si>
  <si>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</si>
  <si>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</si>
  <si>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</si>
  <si>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</si>
  <si>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</si>
  <si>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</si>
  <si>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</si>
  <si>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</si>
  <si>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</si>
  <si>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</si>
  <si>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</si>
  <si>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</si>
  <si>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</si>
  <si>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</si>
  <si>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</si>
  <si>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</si>
  <si>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</si>
  <si>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</si>
  <si>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</si>
  <si>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</si>
  <si>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</si>
  <si>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</si>
  <si>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</si>
  <si>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</si>
  <si>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</si>
  <si>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</si>
  <si>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</si>
  <si>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</si>
  <si>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</si>
  <si>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</si>
  <si>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</si>
  <si>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</si>
  <si>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</si>
  <si>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</si>
  <si>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</si>
  <si>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</si>
  <si>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</si>
  <si>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</si>
  <si>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</si>
  <si>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</si>
  <si>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</si>
  <si>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</si>
  <si>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</si>
  <si>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</si>
  <si>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</si>
  <si>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</si>
  <si>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</si>
  <si>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</si>
  <si>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</si>
  <si>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</si>
  <si>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</si>
  <si>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</si>
  <si>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</si>
  <si>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</si>
  <si>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</si>
  <si>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</si>
  <si>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</si>
  <si>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</si>
  <si>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</si>
  <si>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</si>
  <si>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</si>
  <si>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</si>
  <si>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</si>
  <si>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</si>
  <si>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</si>
  <si>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</si>
  <si>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</si>
  <si>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</si>
  <si>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</si>
  <si>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</si>
  <si>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</si>
  <si>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</si>
  <si>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</si>
  <si>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</si>
  <si>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</si>
  <si>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</si>
  <si>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</si>
  <si>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</si>
  <si>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</si>
  <si>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</si>
  <si>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</si>
  <si>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</si>
  <si>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</si>
  <si>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</si>
  <si>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</si>
  <si>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</si>
  <si>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</si>
  <si>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</si>
  <si>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</si>
  <si>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</si>
  <si>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</si>
  <si>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</si>
  <si>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</si>
  <si>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</si>
  <si>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</si>
  <si>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</si>
  <si>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</si>
  <si>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</si>
  <si>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</si>
  <si>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</si>
  <si>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</si>
  <si>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</si>
  <si>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</si>
  <si>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</si>
  <si>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</si>
  <si>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</si>
  <si>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</si>
  <si>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</si>
  <si>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</si>
  <si>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</si>
  <si>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</si>
  <si>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</si>
  <si>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</si>
  <si>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</si>
  <si>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</si>
  <si>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</si>
  <si>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</si>
  <si>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</si>
  <si>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</si>
  <si>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</si>
  <si>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</si>
  <si>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</si>
  <si>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</si>
  <si>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</si>
  <si>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</si>
  <si>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</si>
  <si>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</si>
  <si>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</si>
  <si>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</si>
  <si>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</si>
  <si>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</si>
  <si>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</si>
  <si>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</si>
  <si>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</si>
  <si>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</si>
  <si>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</si>
  <si>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</si>
  <si>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</si>
  <si>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</si>
  <si>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</si>
  <si>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</si>
  <si>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</si>
  <si>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</si>
  <si>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</si>
  <si>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</si>
  <si>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</si>
  <si>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</si>
  <si>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</si>
  <si>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</si>
  <si>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</si>
  <si>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</si>
  <si>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</si>
  <si>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</si>
  <si>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</si>
  <si>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</si>
  <si>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</si>
  <si>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</si>
  <si>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</si>
  <si>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</si>
  <si>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</si>
  <si>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</si>
  <si>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</si>
  <si>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</si>
  <si>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</si>
  <si>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</si>
  <si>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</si>
  <si>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</si>
  <si>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</si>
  <si>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</si>
  <si>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</si>
  <si>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</si>
  <si>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</si>
  <si>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</si>
  <si>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</si>
  <si>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</si>
  <si>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</si>
  <si>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</si>
  <si>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</si>
  <si>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</si>
  <si>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</si>
  <si>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</si>
  <si>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</si>
  <si>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</si>
  <si>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</si>
  <si>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</si>
  <si>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</si>
  <si>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</si>
  <si>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</si>
  <si>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</si>
  <si>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</si>
  <si>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</si>
  <si>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</si>
  <si>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</si>
  <si>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</si>
  <si>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</si>
  <si>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</si>
  <si>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</si>
  <si>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</si>
  <si>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</si>
  <si>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</si>
  <si>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</si>
  <si>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</si>
  <si>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</si>
  <si>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</si>
  <si>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</si>
  <si>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</si>
  <si>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</si>
  <si>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</si>
  <si>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</si>
  <si>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</si>
  <si>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</si>
  <si>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</si>
  <si>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</si>
  <si>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</si>
  <si>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</si>
  <si>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</si>
  <si>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</si>
  <si>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</si>
  <si>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</si>
  <si>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</si>
  <si>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</si>
  <si>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</si>
  <si>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</si>
  <si>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</si>
  <si>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</si>
  <si>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</si>
  <si>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</si>
  <si>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</si>
  <si>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</si>
  <si>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</si>
  <si>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</si>
  <si>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</si>
  <si>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</si>
  <si>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</si>
  <si>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</si>
  <si>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</si>
  <si>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</si>
  <si>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</si>
  <si>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</si>
  <si>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</si>
  <si>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</si>
  <si>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</si>
  <si>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</si>
  <si>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</si>
  <si>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</si>
  <si>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</si>
  <si>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</si>
  <si>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</si>
  <si>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</si>
  <si>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</si>
  <si>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</si>
  <si>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</si>
  <si>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</si>
  <si>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</si>
  <si>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</si>
  <si>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</si>
  <si>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</si>
  <si>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</si>
  <si>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</si>
  <si>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</si>
  <si>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</si>
  <si>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</si>
  <si>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</si>
  <si>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</si>
  <si>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</si>
  <si>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</si>
  <si>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</si>
  <si>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</si>
  <si>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</si>
  <si>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</si>
  <si>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</si>
  <si>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</si>
  <si>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</si>
  <si>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</si>
  <si>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</si>
  <si>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</si>
  <si>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</si>
  <si>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</si>
  <si>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</si>
  <si>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</si>
  <si>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</si>
  <si>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</si>
  <si>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</si>
  <si>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</si>
  <si>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</si>
  <si>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</si>
  <si>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</si>
  <si>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</si>
  <si>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</si>
  <si>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</si>
  <si>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</si>
  <si>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</si>
  <si>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</si>
  <si>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</si>
  <si>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</si>
  <si>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</si>
  <si>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</si>
  <si>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</si>
  <si>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</si>
  <si>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</si>
  <si>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</si>
  <si>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</si>
  <si>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</si>
  <si>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</si>
  <si>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</si>
  <si>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</si>
  <si>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</si>
  <si>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</si>
  <si>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</si>
  <si>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</si>
  <si>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</si>
  <si>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</si>
  <si>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</si>
  <si>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</si>
  <si>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</si>
  <si>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</si>
  <si>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</si>
  <si>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</si>
  <si>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</si>
  <si>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</si>
  <si>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</si>
  <si>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</si>
  <si>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</si>
  <si>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</si>
  <si>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</si>
  <si>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</si>
  <si>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</si>
  <si>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</si>
  <si>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</si>
  <si>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</si>
  <si>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</si>
  <si>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</si>
  <si>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</si>
  <si>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</si>
  <si>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</si>
  <si>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</si>
  <si>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</si>
  <si>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</si>
  <si>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</si>
  <si>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</si>
  <si>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</si>
  <si>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</si>
  <si>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</si>
  <si>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</si>
  <si>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</si>
  <si>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</si>
  <si>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</si>
  <si>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</si>
  <si>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</si>
  <si>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</si>
  <si>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</si>
  <si>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</si>
  <si>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</si>
  <si>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</si>
  <si>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</si>
  <si>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</si>
  <si>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</si>
  <si>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</si>
  <si>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</si>
  <si>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</si>
  <si>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</si>
  <si>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</si>
  <si>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</si>
  <si>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</si>
  <si>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</si>
  <si>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</si>
  <si>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</si>
  <si>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</si>
  <si>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</si>
  <si>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</si>
  <si>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</si>
  <si>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</si>
  <si>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</si>
  <si>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</si>
  <si>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</si>
  <si>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</si>
  <si>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</si>
  <si>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</si>
  <si>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</si>
  <si>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</si>
  <si>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</si>
  <si>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</si>
  <si>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</si>
  <si>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</si>
  <si>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</si>
  <si>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</si>
  <si>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</si>
  <si>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</si>
  <si>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</si>
  <si>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</si>
  <si>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</si>
  <si>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</si>
  <si>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</si>
  <si>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</si>
  <si>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</si>
  <si>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</si>
  <si>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</si>
  <si>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</si>
  <si>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</si>
  <si>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</si>
  <si>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</si>
  <si>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</si>
  <si>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</si>
  <si>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</si>
  <si>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</si>
  <si>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</si>
  <si>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</si>
  <si>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</si>
  <si>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</si>
  <si>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</si>
  <si>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</si>
  <si>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</si>
  <si>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</si>
  <si>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</si>
  <si>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</si>
  <si>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</si>
  <si>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</si>
  <si>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</si>
  <si>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</si>
  <si>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</si>
  <si>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</si>
  <si>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</si>
  <si>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</si>
  <si>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</si>
  <si>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</si>
  <si>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</si>
  <si>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</si>
  <si>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</si>
  <si>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</si>
  <si>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</si>
  <si>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</si>
  <si>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</si>
  <si>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</si>
  <si>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</si>
  <si>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</si>
  <si>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</si>
  <si>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</si>
  <si>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</si>
  <si>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</si>
  <si>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</si>
  <si>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</si>
  <si>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</si>
  <si>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</si>
  <si>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</si>
  <si>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</si>
  <si>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</si>
  <si>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</si>
  <si>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</si>
  <si>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</si>
  <si>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</si>
  <si>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</si>
  <si>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</si>
  <si>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</si>
  <si>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</si>
  <si>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</si>
  <si>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</si>
  <si>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</si>
  <si>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</si>
  <si>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</si>
  <si>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</si>
  <si>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</si>
  <si>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</si>
  <si>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</si>
  <si>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</si>
  <si>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</si>
  <si>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</si>
  <si>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</si>
  <si>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</si>
  <si>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</si>
  <si>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</si>
  <si>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</si>
  <si>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</si>
  <si>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</si>
  <si>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</si>
  <si>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</si>
  <si>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</si>
  <si>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</si>
  <si>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</si>
  <si>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</si>
  <si>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</si>
  <si>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</si>
  <si>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</si>
  <si>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</si>
  <si>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</si>
  <si>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</si>
  <si>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</si>
  <si>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</si>
  <si>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</si>
  <si>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</si>
  <si>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</si>
  <si>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</si>
  <si>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</si>
  <si>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</si>
  <si>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</si>
  <si>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</si>
  <si>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</si>
  <si>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</si>
  <si>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</si>
  <si>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</si>
  <si>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</si>
  <si>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</si>
  <si>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</si>
  <si>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</si>
  <si>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</si>
  <si>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</si>
  <si>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</si>
  <si>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</si>
  <si>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</si>
  <si>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</si>
  <si>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</si>
  <si>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</si>
  <si>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</si>
  <si>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</si>
  <si>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</si>
  <si>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</si>
  <si>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</si>
  <si>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</si>
  <si>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</si>
  <si>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</si>
  <si>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</si>
  <si>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</si>
  <si>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</si>
  <si>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</si>
  <si>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</si>
  <si>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</si>
  <si>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</si>
  <si>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</si>
  <si>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</si>
  <si>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</si>
  <si>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</si>
  <si>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</si>
  <si>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</si>
  <si>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</si>
  <si>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</si>
  <si>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</si>
  <si>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</si>
  <si>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</si>
  <si>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</si>
  <si>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</si>
  <si>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</si>
  <si>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</si>
  <si>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</si>
  <si>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</si>
  <si>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</si>
  <si>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</si>
  <si>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</si>
  <si>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</si>
  <si>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</si>
  <si>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</si>
  <si>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</si>
  <si>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</si>
  <si>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</si>
  <si>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</si>
  <si>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</si>
  <si>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</si>
  <si>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</si>
  <si>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</si>
  <si>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</si>
  <si>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</si>
  <si>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</si>
  <si>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</si>
  <si>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</si>
  <si>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</si>
  <si>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</si>
  <si>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</si>
  <si>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</si>
  <si>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</si>
  <si>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</si>
  <si>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</si>
  <si>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</si>
  <si>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</si>
  <si>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</si>
  <si>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</si>
  <si>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</si>
  <si>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</si>
  <si>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</si>
  <si>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</si>
  <si>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</si>
  <si>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</si>
  <si>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</si>
  <si>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</si>
  <si>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</si>
  <si>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</si>
  <si>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</si>
  <si>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</si>
  <si>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</si>
  <si>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</si>
  <si>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</si>
  <si>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</si>
  <si>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</si>
  <si>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</si>
  <si>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</si>
  <si>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</si>
  <si>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</si>
  <si>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</si>
  <si>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</si>
  <si>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</si>
  <si>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</si>
  <si>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</si>
  <si>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</si>
  <si>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</si>
  <si>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</si>
  <si>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</si>
  <si>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</si>
  <si>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</si>
  <si>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</si>
  <si>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</si>
  <si>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</si>
  <si>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</si>
  <si>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</si>
  <si>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</si>
  <si>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</si>
  <si>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</si>
  <si>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</si>
  <si>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</si>
  <si>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</si>
  <si>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</si>
  <si>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</si>
  <si>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</si>
  <si>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</si>
  <si>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</si>
  <si>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</si>
  <si>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</si>
  <si>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</si>
  <si>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</si>
  <si>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</si>
  <si>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</si>
  <si>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</si>
  <si>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</si>
  <si>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</si>
  <si>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</si>
  <si>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</si>
  <si>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</si>
  <si>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</si>
  <si>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</si>
  <si>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</si>
  <si>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</si>
  <si>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</si>
  <si>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</si>
  <si>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</si>
  <si>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</si>
  <si>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</si>
  <si>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</si>
  <si>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</si>
  <si>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</si>
  <si>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</si>
  <si>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</si>
  <si>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</si>
  <si>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</si>
  <si>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</si>
  <si>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</si>
  <si>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</si>
  <si>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</si>
  <si>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</si>
  <si>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</si>
  <si>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</si>
  <si>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</si>
  <si>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</si>
  <si>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</si>
  <si>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</si>
  <si>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</si>
  <si>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</si>
  <si>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</si>
  <si>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</si>
  <si>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</si>
  <si>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</si>
  <si>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</si>
  <si>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</si>
  <si>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</si>
  <si>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</si>
  <si>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</si>
  <si>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</si>
  <si>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</si>
  <si>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</si>
  <si>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</si>
  <si>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</si>
  <si>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</si>
  <si>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</si>
  <si>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</si>
  <si>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</si>
  <si>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</si>
  <si>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</si>
  <si>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</si>
  <si>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</si>
  <si>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</si>
  <si>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</si>
  <si>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</si>
  <si>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</si>
  <si>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</si>
  <si>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</si>
  <si>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</si>
  <si>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</si>
  <si>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</si>
  <si>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</si>
  <si>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</si>
  <si>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</si>
  <si>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</si>
  <si>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</si>
  <si>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</si>
  <si>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</si>
  <si>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</si>
  <si>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</si>
  <si>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</si>
  <si>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</si>
  <si>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</si>
  <si>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</si>
  <si>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</si>
  <si>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</si>
  <si>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</si>
  <si>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</si>
  <si>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</si>
  <si>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</si>
  <si>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</si>
  <si>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</si>
  <si>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</si>
  <si>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</si>
  <si>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</si>
  <si>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</si>
  <si>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</si>
  <si>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</si>
  <si>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</si>
  <si>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</si>
  <si>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</si>
  <si>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</si>
  <si>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</si>
  <si>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</si>
  <si>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</si>
  <si>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</si>
  <si>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</si>
  <si>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</si>
  <si>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</si>
  <si>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</si>
  <si>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</si>
  <si>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</si>
  <si>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</si>
  <si>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</si>
  <si>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</si>
  <si>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</si>
  <si>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</si>
  <si>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</si>
  <si>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</si>
  <si>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</si>
  <si>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</si>
  <si>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</si>
  <si>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</si>
  <si>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</si>
  <si>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</si>
  <si>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</si>
  <si>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</si>
  <si>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</si>
  <si>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</si>
  <si>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</si>
  <si>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</si>
  <si>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</si>
  <si>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</si>
  <si>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</si>
  <si>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</si>
  <si>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</si>
  <si>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</si>
  <si>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</si>
  <si>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</si>
  <si>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</si>
  <si>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</si>
  <si>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</si>
  <si>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</si>
  <si>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</si>
  <si>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</si>
  <si>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</si>
  <si>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</si>
  <si>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</si>
  <si>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</si>
  <si>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</si>
  <si>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</si>
  <si>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</si>
  <si>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</si>
  <si>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</si>
  <si>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</si>
  <si>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</si>
  <si>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</si>
  <si>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</si>
  <si>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</si>
  <si>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</si>
  <si>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</si>
  <si>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</si>
  <si>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</si>
  <si>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</si>
  <si>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</si>
  <si>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</si>
  <si>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</si>
  <si>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</si>
  <si>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</si>
  <si>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</si>
  <si>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</si>
  <si>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</si>
  <si>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</si>
  <si>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</si>
  <si>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</si>
  <si>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</si>
  <si>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</si>
  <si>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</si>
  <si>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</si>
  <si>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</si>
  <si>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</si>
  <si>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</si>
  <si>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</si>
  <si>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</si>
  <si>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</si>
  <si>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</si>
  <si>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</si>
  <si>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</si>
  <si>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</si>
  <si>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</si>
  <si>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</si>
  <si>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</si>
  <si>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</si>
  <si>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</si>
  <si>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</si>
  <si>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</si>
  <si>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</si>
  <si>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</si>
  <si>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</si>
  <si>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</si>
  <si>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</si>
  <si>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</si>
  <si>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</si>
  <si>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</si>
  <si>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</si>
  <si>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</si>
  <si>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</si>
  <si>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</si>
  <si>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</si>
  <si>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</si>
  <si>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</si>
  <si>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</si>
  <si>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</si>
  <si>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</si>
  <si>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</si>
  <si>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</si>
  <si>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</si>
  <si>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</si>
  <si>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</si>
  <si>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</si>
  <si>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</si>
  <si>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</si>
  <si>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</si>
  <si>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</si>
  <si>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</si>
  <si>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</si>
  <si>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</si>
  <si>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</si>
  <si>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</si>
  <si>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</si>
  <si>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</si>
  <si>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</si>
  <si>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</si>
  <si>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</si>
  <si>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</si>
  <si>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</si>
  <si>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</si>
  <si>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</si>
  <si>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</si>
  <si>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</si>
  <si>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</si>
  <si>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</si>
  <si>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</si>
  <si>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</si>
  <si>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</si>
  <si>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</si>
  <si>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</si>
  <si>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</si>
  <si>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</si>
  <si>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</si>
  <si>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</si>
  <si>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</si>
  <si>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</si>
  <si>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</si>
  <si>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</si>
  <si>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</si>
  <si>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</si>
  <si>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</si>
  <si>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</si>
  <si>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</si>
  <si>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</si>
  <si>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</si>
  <si>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</si>
  <si>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</si>
  <si>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</si>
  <si>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</si>
  <si>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</si>
  <si>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</si>
  <si>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</si>
  <si>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</si>
  <si>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</si>
  <si>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</si>
  <si>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</si>
  <si>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</si>
  <si>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</si>
  <si>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</si>
  <si>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</si>
  <si>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</si>
  <si>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</si>
  <si>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</si>
  <si>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</si>
  <si>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</si>
  <si>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</si>
  <si>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</si>
  <si>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</si>
  <si>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</si>
  <si>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</si>
  <si>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</si>
  <si>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</si>
  <si>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</si>
  <si>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</si>
  <si>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</si>
  <si>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</si>
  <si>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</si>
  <si>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</si>
  <si>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</si>
  <si>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</si>
  <si>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</si>
  <si>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</si>
  <si>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</si>
  <si>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</si>
  <si>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</si>
  <si>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</si>
  <si>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</si>
  <si>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</si>
  <si>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</si>
  <si>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</si>
  <si>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</si>
  <si>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</si>
  <si>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</si>
  <si>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</si>
  <si>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</si>
  <si>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</si>
  <si>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</si>
  <si>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</si>
  <si>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</si>
  <si>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</si>
  <si>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</si>
  <si>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</si>
  <si>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</si>
  <si>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</si>
  <si>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</si>
  <si>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</si>
  <si>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</si>
  <si>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</si>
  <si>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</si>
  <si>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</si>
  <si>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</si>
  <si>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</si>
  <si>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</si>
  <si>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</si>
  <si>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</si>
  <si>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</si>
  <si>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</si>
  <si>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</si>
  <si>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</si>
  <si>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</si>
  <si>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</si>
  <si>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</si>
  <si>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</si>
  <si>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</si>
  <si>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</si>
  <si>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</si>
  <si>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</si>
  <si>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</si>
  <si>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</si>
  <si>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</si>
  <si>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</si>
  <si>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</si>
  <si>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</si>
  <si>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</si>
  <si>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</si>
  <si>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</si>
  <si>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</si>
  <si>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</si>
  <si>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</si>
  <si>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</si>
  <si>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</si>
  <si>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</si>
  <si>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</si>
  <si>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</si>
  <si>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</si>
  <si>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</si>
  <si>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</si>
  <si>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</si>
  <si>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</si>
  <si>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</si>
  <si>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</si>
  <si>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</si>
  <si>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</si>
  <si>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</si>
  <si>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</si>
  <si>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</si>
  <si>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</si>
  <si>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</si>
  <si>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</si>
  <si>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</si>
  <si>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</si>
  <si>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</si>
  <si>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</si>
  <si>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</si>
  <si>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</si>
  <si>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</si>
  <si>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</si>
  <si>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</si>
  <si>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</si>
  <si>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</si>
  <si>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</si>
  <si>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</si>
  <si>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</si>
  <si>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</si>
  <si>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</si>
  <si>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</si>
  <si>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</si>
  <si>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</si>
  <si>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</si>
  <si>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</si>
  <si>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</si>
  <si>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</si>
  <si>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</si>
  <si>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</si>
  <si>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</si>
  <si>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</si>
  <si>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</si>
  <si>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</si>
  <si>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</si>
  <si>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</si>
  <si>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</si>
  <si>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</si>
  <si>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</si>
  <si>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</si>
  <si>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</si>
  <si>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</si>
  <si>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</si>
  <si>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</si>
  <si>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</si>
  <si>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</si>
  <si>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</si>
  <si>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</si>
  <si>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</si>
  <si>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</si>
  <si>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</si>
  <si>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</si>
  <si>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</si>
  <si>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</si>
  <si>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</si>
  <si>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</si>
  <si>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</si>
  <si>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</si>
  <si>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</si>
  <si>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</si>
  <si>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</si>
  <si>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</si>
  <si>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</si>
  <si>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</si>
  <si>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</si>
  <si>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</si>
  <si>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</si>
  <si>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</si>
  <si>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</si>
  <si>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</si>
  <si>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</si>
  <si>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</si>
  <si>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</si>
  <si>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</si>
  <si>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</si>
  <si>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</si>
  <si>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</si>
  <si>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</si>
  <si>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</si>
  <si>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</si>
  <si>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</si>
  <si>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</si>
  <si>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</si>
  <si>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</si>
  <si>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</si>
  <si>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</si>
  <si>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</si>
  <si>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</si>
  <si>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</si>
  <si>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</si>
  <si>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</si>
  <si>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</si>
  <si>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</si>
  <si>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</si>
  <si>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</si>
  <si>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</si>
  <si>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</si>
  <si>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</si>
  <si>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</si>
  <si>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</si>
  <si>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</si>
  <si>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</si>
  <si>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</si>
  <si>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</si>
  <si>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</si>
  <si>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</si>
  <si>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</si>
  <si>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</si>
  <si>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</si>
  <si>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</si>
  <si>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</si>
  <si>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</si>
  <si>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</si>
  <si>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</si>
  <si>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</si>
  <si>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</si>
  <si>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</si>
  <si>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</si>
  <si>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</si>
  <si>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</si>
  <si>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</si>
  <si>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</si>
  <si>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</si>
  <si>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</si>
  <si>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</si>
  <si>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</si>
  <si>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</si>
  <si>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</si>
  <si>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</si>
  <si>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</si>
  <si>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</si>
  <si>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</si>
  <si>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</si>
  <si>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</si>
  <si>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</si>
  <si>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</si>
  <si>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</si>
  <si>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</si>
  <si>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</si>
  <si>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</si>
  <si>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</si>
  <si>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</si>
  <si>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</si>
  <si>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</si>
  <si>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</si>
  <si>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</si>
  <si>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</si>
  <si>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</si>
  <si>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</si>
  <si>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</si>
  <si>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</si>
  <si>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</si>
  <si>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</si>
  <si>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</si>
  <si>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</si>
  <si>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</si>
  <si>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</si>
  <si>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</si>
  <si>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</si>
  <si>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</si>
  <si>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</si>
  <si>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</si>
  <si>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</si>
  <si>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</si>
  <si>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</si>
  <si>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</si>
  <si>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</si>
  <si>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</si>
  <si>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</si>
  <si>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</si>
  <si>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</si>
  <si>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</si>
  <si>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</si>
  <si>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</si>
  <si>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</si>
  <si>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</si>
  <si>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</si>
  <si>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</si>
  <si>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</si>
  <si>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</si>
  <si>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</si>
  <si>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</si>
  <si>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</si>
  <si>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</si>
  <si>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</si>
  <si>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</si>
  <si>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</si>
  <si>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</si>
  <si>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</si>
  <si>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</si>
  <si>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</si>
  <si>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</si>
  <si>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</si>
  <si>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</si>
  <si>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</si>
  <si>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</si>
  <si>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</si>
  <si>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</si>
  <si>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</si>
  <si>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</si>
  <si>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</si>
  <si>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</si>
  <si>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</si>
  <si>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</si>
  <si>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</si>
  <si>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</si>
  <si>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</si>
  <si>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</si>
  <si>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</si>
  <si>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</si>
  <si>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</si>
  <si>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</si>
  <si>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</si>
  <si>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</si>
  <si>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</si>
  <si>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</si>
  <si>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</si>
  <si>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</si>
  <si>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</si>
  <si>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</si>
  <si>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</si>
  <si>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</si>
  <si>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</si>
  <si>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</si>
  <si>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</si>
  <si>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</si>
  <si>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</si>
  <si>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</si>
  <si>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</si>
  <si>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</si>
  <si>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</si>
  <si>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</si>
  <si>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</si>
  <si>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</si>
  <si>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</si>
  <si>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</si>
  <si>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</si>
  <si>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</si>
  <si>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</si>
  <si>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</si>
  <si>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</si>
  <si>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</si>
  <si>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</si>
  <si>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</si>
  <si>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</si>
  <si>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</si>
  <si>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</si>
  <si>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</si>
  <si>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</si>
  <si>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</si>
  <si>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</si>
  <si>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</si>
  <si>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</si>
  <si>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</si>
  <si>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</si>
  <si>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</si>
  <si>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</si>
  <si>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</si>
  <si>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</si>
  <si>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</si>
  <si>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</si>
  <si>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</si>
  <si>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</si>
  <si>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</si>
  <si>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</si>
  <si>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</si>
  <si>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</si>
  <si>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</si>
  <si>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</si>
  <si>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</si>
  <si>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</si>
  <si>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</si>
  <si>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</si>
  <si>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</si>
  <si>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</si>
  <si>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</si>
  <si>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</si>
  <si>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</si>
  <si>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</si>
  <si>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</si>
  <si>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</si>
  <si>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</si>
  <si>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</si>
  <si>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</si>
  <si>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</si>
  <si>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</si>
  <si>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</si>
  <si>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</si>
  <si>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</si>
  <si>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</si>
  <si>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</si>
  <si>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</si>
  <si>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</si>
  <si>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</si>
  <si>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</si>
  <si>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</si>
  <si>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</si>
  <si>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</si>
  <si>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</si>
  <si>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</si>
  <si>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</si>
  <si>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</si>
  <si>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</si>
  <si>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</si>
  <si>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</si>
  <si>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</si>
  <si>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</si>
  <si>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</si>
  <si>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</si>
  <si>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</si>
  <si>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</si>
  <si>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</si>
  <si>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</si>
  <si>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</si>
  <si>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</si>
  <si>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</si>
  <si>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</si>
  <si>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</si>
  <si>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</si>
  <si>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</si>
  <si>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</si>
  <si>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</si>
  <si>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</si>
  <si>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</si>
  <si>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</si>
  <si>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</si>
  <si>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</si>
  <si>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</si>
  <si>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</si>
  <si>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</si>
  <si>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</si>
  <si>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</si>
  <si>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</si>
  <si>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</si>
  <si>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</si>
  <si>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</si>
  <si>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</si>
  <si>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</si>
  <si>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</si>
  <si>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</si>
  <si>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</si>
  <si>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</si>
  <si>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</si>
  <si>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</si>
  <si>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</si>
  <si>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</si>
  <si>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</si>
  <si>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</si>
  <si>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</si>
  <si>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</si>
  <si>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</si>
  <si>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</si>
  <si>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</si>
  <si>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</si>
  <si>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</si>
  <si>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</si>
  <si>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</si>
  <si>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</si>
  <si>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</si>
  <si>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</si>
  <si>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</si>
  <si>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</si>
  <si>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</si>
  <si>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</si>
  <si>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</si>
  <si>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</si>
  <si>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</si>
  <si>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</si>
  <si>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</si>
  <si>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</si>
  <si>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</si>
  <si>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</si>
  <si>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</si>
  <si>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</si>
  <si>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</si>
  <si>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</si>
  <si>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</si>
  <si>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</si>
  <si>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</si>
  <si>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</si>
  <si>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</si>
  <si>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</si>
  <si>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</si>
  <si>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</si>
  <si>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</si>
  <si>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</si>
  <si>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</si>
  <si>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</si>
  <si>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</si>
  <si>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</si>
  <si>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</si>
  <si>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</si>
  <si>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</si>
  <si>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</si>
  <si>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</si>
  <si>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</si>
  <si>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</si>
  <si>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</si>
  <si>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</si>
  <si>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</si>
  <si>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</si>
  <si>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</si>
  <si>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</si>
  <si>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</si>
  <si>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</si>
  <si>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</si>
  <si>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</si>
  <si>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</si>
  <si>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</si>
  <si>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</si>
  <si>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</si>
  <si>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</si>
  <si>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</si>
  <si>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</si>
  <si>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</si>
  <si>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</si>
  <si>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</si>
  <si>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</si>
  <si>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</si>
  <si>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</si>
  <si>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</si>
  <si>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</si>
  <si>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</si>
  <si>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</si>
  <si>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</si>
  <si>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</si>
  <si>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</si>
  <si>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</si>
  <si>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</si>
  <si>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</si>
  <si>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</si>
  <si>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</si>
  <si>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</si>
  <si>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</si>
  <si>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</si>
  <si>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</si>
  <si>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</si>
  <si>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</si>
  <si>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</si>
  <si>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</si>
  <si>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</si>
  <si>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</si>
  <si>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</si>
  <si>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</si>
  <si>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</si>
  <si>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</si>
  <si>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</si>
  <si>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</si>
  <si>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</si>
  <si>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</si>
  <si>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</si>
  <si>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</si>
  <si>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</si>
  <si>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</si>
  <si>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</si>
  <si>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</si>
  <si>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</si>
  <si>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</si>
  <si>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</si>
  <si>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</si>
  <si>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</si>
  <si>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</si>
  <si>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</si>
  <si>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</si>
  <si>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</si>
  <si>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</si>
  <si>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</si>
  <si>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</si>
  <si>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</si>
  <si>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</si>
  <si>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</si>
  <si>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</si>
  <si>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</si>
  <si>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</si>
  <si>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</si>
  <si>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</si>
  <si>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</si>
  <si>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</si>
  <si>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</si>
  <si>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</si>
  <si>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</si>
  <si>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</si>
  <si>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</si>
  <si>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</si>
  <si>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</si>
  <si>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</si>
  <si>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</si>
  <si>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</si>
  <si>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</si>
  <si>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</si>
  <si>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</si>
  <si>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</si>
  <si>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</si>
  <si>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</si>
  <si>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</si>
  <si>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</si>
  <si>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</si>
  <si>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</si>
  <si>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</si>
  <si>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</si>
  <si>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</si>
  <si>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</si>
  <si>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</si>
  <si>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</si>
  <si>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</si>
  <si>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</si>
  <si>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</si>
  <si>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</si>
  <si>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</si>
  <si>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</si>
  <si>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</si>
  <si>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</si>
  <si>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</si>
  <si>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</si>
  <si>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</si>
  <si>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</si>
  <si>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</si>
  <si>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</si>
  <si>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</si>
  <si>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</si>
  <si>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</si>
  <si>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</si>
  <si>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</si>
  <si>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</si>
  <si>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</si>
  <si>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</si>
  <si>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</si>
  <si>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</si>
  <si>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</si>
  <si>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</si>
  <si>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</si>
  <si>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</si>
  <si>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</si>
  <si>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</si>
  <si>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</si>
  <si>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</si>
  <si>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</si>
  <si>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</si>
  <si>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</si>
  <si>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</si>
  <si>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</si>
  <si>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</si>
  <si>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</si>
  <si>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</si>
  <si>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</si>
  <si>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</si>
  <si>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</si>
  <si>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</si>
  <si>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</si>
  <si>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</si>
  <si>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</si>
  <si>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</si>
  <si>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</si>
  <si>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</si>
  <si>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</si>
  <si>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</si>
  <si>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</si>
  <si>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</si>
  <si>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</si>
  <si>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</si>
  <si>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</si>
  <si>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</si>
  <si>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</si>
  <si>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</si>
  <si>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</si>
  <si>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</si>
  <si>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</si>
  <si>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</si>
  <si>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</si>
  <si>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</si>
  <si>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</si>
  <si>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</si>
  <si>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</si>
  <si>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</si>
  <si>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</si>
  <si>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</si>
  <si>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</si>
  <si>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</si>
  <si>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</si>
  <si>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</si>
  <si>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</si>
  <si>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</si>
  <si>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</si>
  <si>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</si>
  <si>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</si>
  <si>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</si>
  <si>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</si>
  <si>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</si>
  <si>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</si>
  <si>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</si>
  <si>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</si>
  <si>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</si>
  <si>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</si>
  <si>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</si>
  <si>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</si>
  <si>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</si>
  <si>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</si>
  <si>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</si>
  <si>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</si>
  <si>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</si>
  <si>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</si>
  <si>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</si>
  <si>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</si>
  <si>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</si>
  <si>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</si>
  <si>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</si>
  <si>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</si>
  <si>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</si>
  <si>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</si>
  <si>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</si>
  <si>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</si>
  <si>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</si>
  <si>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</si>
  <si>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</si>
  <si>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</si>
  <si>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</si>
  <si>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</si>
  <si>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</si>
  <si>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</si>
  <si>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</si>
  <si>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</si>
  <si>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</si>
  <si>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</si>
  <si>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</si>
  <si>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</si>
  <si>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</si>
  <si>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</si>
  <si>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</si>
  <si>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</si>
  <si>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</si>
  <si>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</si>
  <si>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</si>
  <si>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</si>
  <si>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</si>
  <si>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</si>
  <si>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</si>
  <si>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</si>
  <si>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</si>
  <si>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</si>
  <si>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</si>
  <si>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</si>
  <si>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</si>
  <si>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</si>
  <si>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</si>
  <si>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</si>
  <si>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</si>
  <si>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</si>
  <si>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</si>
  <si>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</si>
  <si>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</si>
  <si>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</si>
  <si>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</si>
  <si>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</si>
  <si>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</si>
  <si>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</si>
  <si>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</si>
  <si>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</si>
  <si>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</si>
  <si>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</si>
  <si>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</si>
  <si>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</si>
  <si>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</si>
  <si>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</si>
  <si>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</si>
  <si>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</si>
  <si>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</si>
  <si>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</si>
  <si>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</si>
  <si>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</si>
  <si>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</si>
  <si>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</si>
  <si>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</si>
  <si>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</si>
  <si>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</si>
  <si>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</si>
  <si>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</si>
  <si>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</si>
  <si>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</si>
  <si>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</si>
  <si>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</si>
  <si>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</si>
  <si>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</si>
  <si>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</si>
  <si>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</si>
  <si>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</si>
  <si>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</si>
  <si>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</si>
  <si>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</si>
  <si>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</si>
  <si>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</si>
  <si>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</si>
  <si>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</si>
  <si>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</si>
  <si>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</si>
  <si>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</si>
  <si>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</si>
  <si>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</si>
  <si>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</si>
  <si>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</si>
  <si>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</si>
  <si>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</si>
  <si>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</si>
  <si>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</si>
  <si>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</si>
  <si>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</si>
  <si>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</si>
  <si>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</si>
  <si>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</si>
  <si>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</si>
  <si>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</si>
  <si>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</si>
  <si>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</si>
  <si>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</si>
  <si>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</si>
  <si>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</si>
  <si>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</si>
  <si>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</si>
  <si>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</si>
  <si>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</si>
  <si>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</si>
  <si>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</si>
  <si>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</si>
  <si>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</si>
  <si>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</si>
  <si>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</si>
  <si>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</si>
  <si>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</si>
  <si>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</si>
  <si>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</si>
  <si>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</si>
  <si>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</si>
  <si>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</si>
  <si>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</si>
  <si>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</si>
  <si>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</si>
  <si>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</si>
  <si>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</si>
  <si>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</si>
  <si>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</si>
  <si>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</si>
  <si>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</si>
  <si>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</si>
  <si>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</si>
  <si>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</si>
  <si>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</si>
  <si>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</si>
  <si>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</si>
  <si>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</si>
  <si>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</si>
  <si>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</si>
  <si>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</si>
  <si>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</si>
  <si>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</si>
  <si>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</si>
  <si>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</si>
  <si>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</si>
  <si>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</si>
  <si>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</si>
  <si>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</si>
  <si>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</si>
  <si>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</si>
  <si>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</si>
  <si>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</si>
  <si>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</si>
  <si>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</si>
  <si>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</si>
  <si>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</si>
  <si>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</si>
  <si>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</si>
  <si>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</si>
  <si>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</si>
  <si>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</si>
  <si>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</si>
  <si>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</si>
  <si>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</si>
  <si>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</si>
  <si>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</si>
  <si>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</si>
  <si>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</si>
  <si>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</si>
  <si>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</si>
  <si>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</si>
  <si>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</si>
  <si>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</si>
  <si>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</si>
  <si>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</si>
  <si>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</si>
  <si>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</si>
  <si>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</si>
  <si>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</si>
  <si>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</si>
  <si>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</si>
  <si>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</si>
  <si>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</si>
  <si>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</si>
  <si>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</si>
  <si>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</si>
  <si>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</si>
  <si>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</si>
  <si>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</si>
  <si>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</si>
  <si>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</si>
  <si>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</si>
  <si>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</si>
  <si>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</si>
  <si>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</si>
  <si>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</si>
  <si>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</si>
  <si>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</si>
  <si>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</si>
  <si>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</si>
  <si>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</si>
  <si>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</si>
  <si>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</si>
  <si>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</si>
  <si>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</si>
  <si>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</si>
  <si>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</si>
  <si>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</si>
  <si>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</si>
  <si>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</si>
  <si>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</si>
  <si>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</si>
  <si>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</si>
  <si>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</si>
  <si>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</si>
  <si>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</si>
  <si>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</si>
  <si>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</si>
  <si>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</si>
  <si>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</si>
  <si>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</si>
  <si>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</si>
  <si>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</si>
  <si>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</si>
  <si>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</si>
  <si>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</si>
  <si>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</si>
  <si>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</si>
  <si>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</si>
  <si>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</si>
  <si>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</si>
  <si>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</si>
  <si>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</si>
  <si>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</si>
  <si>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</si>
  <si>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</si>
  <si>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</si>
  <si>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</si>
  <si>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</si>
  <si>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</si>
  <si>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</si>
  <si>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</si>
  <si>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</si>
  <si>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</si>
  <si>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</si>
  <si>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</si>
  <si>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</si>
  <si>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</si>
  <si>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</si>
  <si>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</si>
  <si>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</si>
  <si>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</si>
  <si>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</si>
  <si>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</si>
  <si>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</si>
  <si>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</si>
  <si>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</si>
  <si>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</si>
  <si>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</si>
  <si>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</si>
  <si>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</si>
  <si>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</si>
  <si>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</si>
  <si>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</si>
  <si>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</si>
  <si>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</si>
  <si>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</si>
  <si>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</si>
  <si>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</si>
  <si>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</si>
  <si>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</si>
  <si>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</si>
  <si>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</si>
  <si>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</si>
  <si>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</si>
  <si>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</si>
  <si>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</si>
  <si>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</si>
  <si>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</si>
  <si>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</si>
  <si>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</si>
  <si>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</si>
  <si>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</si>
  <si>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</si>
  <si>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</si>
  <si>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</si>
  <si>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</si>
  <si>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</si>
  <si>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</si>
  <si>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</si>
  <si>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</si>
  <si>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</si>
  <si>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</si>
  <si>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</si>
  <si>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</si>
  <si>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</si>
  <si>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</si>
  <si>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</si>
  <si>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</si>
  <si>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</si>
  <si>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</si>
  <si>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</si>
  <si>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</si>
  <si>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</si>
  <si>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</si>
  <si>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</si>
  <si>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</si>
  <si>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</si>
  <si>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</si>
  <si>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</si>
  <si>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</si>
  <si>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</si>
  <si>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</si>
  <si>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</si>
  <si>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</si>
  <si>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</si>
  <si>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</si>
  <si>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</si>
  <si>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</si>
  <si>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</si>
  <si>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</si>
  <si>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</si>
  <si>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</si>
  <si>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</si>
  <si>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</si>
  <si>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</si>
  <si>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</si>
  <si>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</si>
  <si>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</si>
  <si>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</si>
  <si>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</si>
  <si>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</si>
  <si>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</si>
  <si>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</si>
  <si>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</si>
  <si>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</si>
  <si>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</si>
  <si>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</si>
  <si>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</si>
  <si>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</si>
  <si>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</si>
  <si>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</si>
  <si>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</si>
  <si>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</si>
  <si>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</si>
  <si>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</si>
  <si>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</si>
  <si>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</si>
  <si>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</si>
  <si>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</si>
  <si>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</si>
  <si>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</si>
  <si>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</si>
  <si>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</si>
  <si>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</si>
  <si>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</si>
  <si>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</si>
  <si>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</si>
  <si>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</si>
  <si>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</si>
  <si>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</si>
  <si>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</si>
  <si>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</si>
  <si>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</si>
  <si>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</si>
  <si>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</si>
  <si>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</si>
  <si>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</si>
  <si>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</si>
  <si>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</si>
  <si>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</si>
  <si>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</si>
  <si>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</si>
  <si>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</si>
  <si>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</si>
  <si>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</si>
  <si>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</si>
  <si>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</si>
  <si>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</si>
  <si>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</si>
  <si>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</si>
  <si>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</si>
  <si>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</si>
  <si>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</si>
  <si>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</si>
  <si>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</si>
  <si>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</si>
  <si>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</si>
  <si>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</si>
  <si>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</si>
  <si>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</si>
  <si>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</si>
  <si>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</si>
  <si>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</si>
  <si>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</si>
  <si>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</si>
  <si>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</si>
  <si>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</si>
  <si>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</si>
  <si>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</si>
  <si>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</si>
  <si>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</si>
  <si>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</si>
  <si>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</si>
  <si>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</si>
  <si>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</si>
  <si>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</si>
  <si>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</si>
  <si>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</si>
  <si>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</si>
  <si>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</si>
  <si>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</si>
  <si>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</si>
  <si>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</si>
  <si>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</si>
  <si>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</si>
  <si>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</si>
  <si>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</si>
  <si>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</si>
  <si>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</si>
  <si>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</si>
  <si>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</si>
  <si>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</si>
  <si>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</si>
  <si>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</si>
  <si>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</si>
  <si>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</si>
  <si>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</si>
  <si>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</si>
  <si>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</si>
  <si>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</si>
  <si>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</si>
  <si>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</si>
  <si>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</si>
  <si>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</si>
  <si>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</si>
  <si>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</si>
  <si>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</si>
  <si>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</si>
  <si>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</si>
  <si>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</si>
  <si>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</si>
  <si>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</si>
  <si>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</si>
  <si>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</si>
  <si>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</si>
  <si>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</si>
  <si>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</si>
  <si>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</si>
  <si>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</si>
  <si>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</si>
  <si>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</si>
  <si>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</si>
  <si>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</si>
  <si>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</si>
  <si>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</si>
  <si>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</si>
  <si>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</si>
  <si>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</si>
  <si>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</si>
  <si>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</si>
  <si>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</si>
  <si>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</si>
  <si>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</si>
  <si>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</si>
  <si>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</si>
  <si>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</si>
  <si>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</si>
  <si>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</si>
  <si>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</si>
  <si>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</si>
  <si>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</si>
  <si>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</si>
  <si>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</si>
  <si>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</si>
  <si>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</si>
  <si>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</si>
  <si>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</si>
  <si>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</si>
  <si>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</si>
  <si>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</si>
  <si>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</si>
  <si>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</si>
  <si>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</si>
  <si>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</si>
  <si>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</si>
  <si>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</si>
  <si>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</si>
  <si>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</si>
  <si>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</si>
  <si>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</si>
  <si>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</si>
  <si>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</si>
  <si>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</si>
  <si>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</si>
  <si>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</si>
  <si>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</si>
  <si>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</si>
  <si>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</si>
  <si>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</si>
  <si>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</si>
  <si>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</si>
  <si>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</si>
  <si>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</si>
  <si>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</si>
  <si>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</si>
  <si>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</si>
  <si>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</si>
  <si>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</si>
  <si>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</si>
  <si>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</si>
  <si>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</si>
  <si>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</si>
  <si>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</si>
  <si>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</si>
  <si>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</si>
  <si>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</si>
  <si>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</si>
  <si>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</si>
  <si>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</si>
  <si>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</si>
  <si>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</si>
  <si>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</si>
  <si>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</si>
  <si>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</si>
  <si>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</si>
  <si>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</si>
  <si>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</si>
  <si>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</si>
  <si>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</si>
  <si>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</si>
  <si>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</si>
  <si>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</si>
  <si>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</si>
  <si>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</si>
  <si>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</si>
  <si>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</si>
  <si>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</si>
  <si>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</si>
  <si>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</si>
  <si>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</si>
  <si>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</si>
  <si>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</si>
  <si>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</si>
  <si>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</si>
  <si>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</si>
  <si>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</si>
  <si>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</si>
  <si>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</si>
  <si>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</si>
  <si>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</si>
  <si>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</si>
  <si>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</si>
  <si>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</si>
  <si>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</si>
  <si>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</si>
  <si>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</si>
  <si>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</si>
  <si>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</si>
  <si>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</si>
  <si>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</si>
  <si>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</si>
  <si>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</si>
  <si>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</si>
  <si>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</si>
  <si>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</si>
  <si>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</si>
  <si>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</si>
  <si>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</si>
  <si>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</si>
  <si>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</si>
  <si>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</si>
  <si>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</si>
  <si>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</si>
  <si>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</si>
  <si>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</si>
  <si>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</si>
  <si>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</si>
  <si>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</si>
  <si>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</si>
  <si>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</si>
  <si>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</si>
  <si>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</si>
  <si>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</si>
  <si>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</si>
  <si>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</si>
  <si>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</si>
  <si>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</si>
  <si>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</si>
  <si>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</si>
  <si>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</si>
  <si>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</si>
  <si>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</si>
  <si>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</si>
  <si>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</si>
  <si>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</si>
  <si>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</si>
  <si>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</si>
  <si>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</si>
  <si>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</si>
  <si>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</si>
  <si>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</si>
  <si>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</si>
  <si>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</si>
  <si>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</si>
  <si>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</si>
  <si>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</si>
  <si>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</si>
  <si>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</si>
  <si>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</si>
  <si>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</si>
  <si>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</si>
  <si>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</si>
  <si>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</si>
  <si>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</si>
  <si>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</si>
  <si>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</si>
  <si>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</si>
  <si>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</si>
  <si>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</si>
  <si>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</si>
  <si>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</si>
  <si>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</si>
  <si>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</si>
  <si>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</si>
  <si>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</si>
  <si>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</si>
  <si>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</si>
  <si>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</si>
  <si>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</si>
  <si>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</si>
  <si>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</si>
  <si>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</si>
  <si>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</si>
  <si>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</si>
  <si>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</si>
  <si>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</si>
  <si>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</si>
  <si>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</si>
  <si>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</si>
  <si>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</si>
  <si>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</si>
  <si>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</si>
  <si>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</si>
  <si>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</si>
  <si>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</si>
  <si>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</si>
  <si>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</si>
  <si>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</si>
  <si>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</si>
  <si>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</si>
  <si>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</si>
  <si>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</si>
  <si>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</si>
  <si>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</si>
  <si>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</si>
  <si>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</si>
  <si>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</si>
  <si>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</si>
  <si>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</si>
  <si>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</si>
  <si>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</si>
  <si>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</si>
  <si>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</si>
  <si>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</si>
  <si>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</si>
  <si>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</si>
  <si>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</si>
  <si>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</si>
  <si>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</si>
  <si>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</si>
  <si>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</si>
  <si>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</si>
  <si>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</si>
  <si>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</si>
  <si>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</si>
  <si>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</si>
  <si>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</si>
  <si>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</si>
  <si>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</si>
  <si>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</si>
  <si>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</si>
  <si>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</si>
  <si>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</si>
  <si>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</si>
  <si>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</si>
  <si>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</si>
  <si>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</si>
  <si>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</si>
  <si>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</si>
  <si>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</si>
  <si>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</si>
  <si>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</si>
  <si>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</si>
  <si>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</si>
  <si>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</si>
  <si>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</si>
  <si>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</si>
  <si>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</si>
  <si>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</si>
  <si>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</si>
  <si>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</si>
  <si>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</si>
  <si>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</si>
  <si>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</si>
  <si>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</si>
  <si>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</si>
  <si>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</si>
  <si>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</si>
  <si>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</si>
  <si>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</si>
  <si>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</si>
  <si>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</si>
  <si>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</si>
  <si>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</si>
  <si>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</si>
  <si>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</si>
  <si>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</si>
  <si>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</si>
  <si>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</si>
  <si>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</si>
  <si>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</si>
  <si>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</si>
  <si>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</si>
  <si>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</si>
  <si>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</si>
  <si>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</si>
  <si>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</si>
  <si>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</si>
  <si>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</si>
  <si>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</si>
  <si>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</si>
  <si>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</si>
  <si>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</si>
  <si>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</si>
  <si>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</si>
  <si>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</si>
  <si>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</si>
  <si>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</si>
  <si>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</si>
  <si>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</si>
  <si>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</si>
  <si>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</si>
  <si>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</si>
  <si>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</si>
  <si>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</si>
  <si>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</si>
  <si>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</si>
  <si>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</si>
  <si>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</si>
  <si>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</si>
  <si>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</si>
  <si>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</si>
  <si>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</si>
  <si>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</si>
  <si>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</si>
  <si>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</si>
  <si>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</si>
  <si>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</si>
  <si>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</si>
  <si>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</si>
  <si>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</si>
  <si>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</si>
  <si>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</si>
  <si>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</si>
  <si>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</si>
  <si>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</si>
  <si>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</si>
  <si>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</si>
  <si>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</si>
  <si>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</si>
  <si>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</si>
  <si>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</si>
  <si>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</si>
  <si>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</si>
  <si>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</si>
  <si>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</si>
  <si>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</si>
  <si>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</si>
  <si>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</si>
  <si>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</si>
  <si>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</si>
  <si>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</si>
  <si>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</si>
  <si>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</si>
  <si>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</si>
  <si>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</si>
  <si>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</si>
  <si>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</si>
  <si>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</si>
  <si>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</si>
  <si>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</si>
  <si>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</si>
  <si>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</si>
  <si>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</si>
  <si>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</si>
  <si>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</si>
  <si>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</si>
  <si>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</si>
  <si>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</si>
  <si>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</si>
  <si>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</si>
  <si>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</si>
  <si>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</si>
  <si>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</si>
  <si>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</si>
  <si>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</si>
  <si>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</si>
  <si>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</si>
  <si>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</si>
  <si>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</si>
  <si>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</si>
  <si>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</si>
  <si>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</si>
  <si>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</si>
  <si>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</si>
  <si>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</si>
  <si>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</si>
  <si>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</si>
  <si>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</si>
  <si>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</si>
  <si>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</si>
  <si>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</si>
  <si>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</si>
  <si>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</si>
  <si>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</si>
  <si>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</si>
  <si>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</si>
  <si>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</si>
  <si>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</si>
  <si>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</si>
  <si>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</si>
  <si>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</si>
  <si>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</si>
  <si>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</si>
  <si>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</si>
  <si>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</si>
  <si>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</si>
  <si>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</si>
  <si>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</si>
  <si>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</si>
  <si>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</si>
  <si>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</si>
  <si>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</si>
  <si>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</si>
  <si>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</si>
  <si>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</si>
  <si>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</si>
  <si>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</si>
  <si>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</si>
  <si>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</si>
  <si>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</si>
  <si>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</si>
  <si>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</si>
  <si>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</si>
  <si>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</si>
  <si>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</si>
  <si>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</si>
  <si>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</si>
  <si>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</si>
  <si>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</si>
  <si>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</si>
  <si>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</si>
  <si>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</si>
  <si>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</si>
  <si>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</si>
  <si>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</si>
  <si>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</si>
  <si>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</si>
  <si>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</si>
  <si>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</si>
  <si>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</si>
  <si>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</si>
  <si>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</si>
  <si>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</si>
  <si>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</si>
  <si>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</si>
  <si>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</si>
  <si>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</si>
  <si>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</si>
  <si>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</si>
  <si>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</si>
  <si>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</si>
  <si>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</si>
  <si>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</si>
  <si>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</si>
  <si>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</si>
  <si>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</si>
  <si>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</si>
  <si>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</si>
  <si>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</si>
  <si>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</si>
  <si>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</si>
  <si>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</si>
  <si>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</si>
  <si>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</si>
  <si>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</si>
  <si>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</si>
  <si>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</si>
  <si>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</si>
  <si>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</si>
  <si>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</si>
  <si>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</si>
  <si>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</si>
  <si>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</si>
  <si>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</si>
  <si>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</si>
  <si>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</si>
  <si>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</si>
  <si>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</si>
  <si>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</si>
  <si>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</si>
  <si>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</si>
  <si>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</si>
  <si>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</si>
  <si>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</si>
  <si>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</si>
  <si>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</si>
  <si>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</si>
  <si>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</si>
  <si>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</si>
  <si>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</si>
  <si>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</si>
  <si>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</si>
  <si>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</si>
  <si>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</si>
  <si>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</si>
  <si>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</si>
  <si>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</si>
  <si>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</si>
  <si>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</si>
  <si>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</si>
  <si>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</si>
  <si>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</si>
  <si>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</si>
  <si>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</si>
  <si>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</si>
  <si>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</si>
  <si>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</si>
  <si>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</si>
  <si>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</si>
  <si>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</si>
  <si>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</si>
  <si>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</si>
  <si>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</si>
  <si>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</si>
  <si>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</si>
  <si>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</si>
  <si>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</si>
  <si>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</si>
  <si>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</si>
  <si>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</si>
  <si>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</si>
  <si>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</si>
  <si>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</si>
  <si>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</si>
  <si>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</si>
  <si>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</si>
  <si>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</si>
  <si>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</si>
  <si>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</si>
  <si>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</si>
  <si>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</si>
  <si>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</si>
  <si>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</si>
  <si>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</si>
  <si>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</si>
  <si>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</si>
  <si>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</si>
  <si>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</si>
  <si>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</si>
  <si>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</si>
  <si>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</si>
  <si>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</si>
  <si>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</si>
  <si>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</si>
  <si>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</si>
  <si>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</si>
  <si>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</si>
  <si>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</si>
  <si>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</si>
  <si>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</si>
  <si>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</si>
  <si>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</si>
  <si>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</si>
  <si>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</si>
  <si>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</si>
  <si>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</si>
  <si>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</si>
  <si>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</si>
  <si>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</si>
  <si>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</si>
  <si>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</si>
  <si>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</si>
  <si>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</si>
  <si>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</si>
  <si>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</si>
  <si>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</si>
  <si>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</si>
  <si>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</si>
  <si>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</si>
  <si>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</si>
  <si>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</si>
  <si>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</si>
  <si>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</si>
  <si>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</si>
  <si>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</si>
  <si>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</si>
  <si>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</si>
  <si>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</si>
  <si>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</si>
  <si>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</si>
  <si>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</si>
  <si>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</si>
  <si>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</si>
  <si>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</si>
  <si>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</si>
  <si>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</si>
  <si>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</si>
  <si>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</si>
  <si>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</si>
  <si>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</si>
  <si>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</si>
  <si>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</si>
  <si>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</si>
  <si>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</si>
  <si>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</si>
  <si>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</si>
  <si>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</si>
  <si>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</si>
  <si>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</si>
  <si>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</si>
  <si>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</si>
  <si>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</si>
  <si>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</si>
  <si>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</si>
  <si>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</si>
  <si>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</si>
  <si>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</si>
  <si>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</si>
  <si>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</si>
  <si>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</si>
  <si>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</si>
  <si>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</si>
  <si>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</si>
  <si>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</si>
  <si>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</si>
  <si>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</si>
  <si>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</si>
  <si>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</si>
  <si>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</si>
  <si>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</si>
  <si>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</si>
  <si>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</si>
  <si>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</si>
  <si>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</si>
  <si>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</si>
  <si>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</si>
  <si>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</si>
  <si>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</si>
  <si>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</si>
  <si>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</si>
  <si>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</si>
  <si>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</si>
  <si>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</si>
  <si>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</si>
  <si>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</si>
  <si>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</si>
  <si>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</si>
  <si>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</si>
  <si>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</si>
  <si>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</si>
  <si>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</si>
  <si>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</si>
  <si>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</si>
  <si>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</si>
  <si>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</si>
  <si>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</si>
  <si>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</si>
  <si>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</si>
  <si>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</si>
  <si>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</si>
  <si>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</si>
  <si>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</si>
  <si>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</si>
  <si>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</si>
  <si>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</si>
  <si>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</si>
  <si>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</si>
  <si>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</si>
  <si>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</si>
  <si>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</si>
  <si>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</si>
  <si>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</si>
  <si>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</si>
  <si>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</si>
  <si>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</si>
  <si>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</si>
  <si>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</si>
  <si>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</si>
  <si>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</si>
  <si>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</si>
  <si>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</si>
  <si>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</si>
  <si>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</si>
  <si>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</si>
  <si>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</si>
  <si>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</si>
  <si>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</si>
  <si>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</si>
  <si>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</si>
  <si>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</si>
  <si>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</si>
  <si>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</si>
  <si>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</si>
  <si>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</si>
  <si>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</si>
  <si>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</si>
  <si>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</si>
  <si>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</si>
  <si>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</si>
  <si>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</si>
  <si>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</si>
  <si>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</si>
  <si>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</si>
  <si>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</si>
  <si>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</si>
  <si>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</si>
  <si>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</si>
  <si>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</si>
  <si>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</si>
  <si>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</si>
  <si>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</si>
  <si>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</si>
  <si>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</si>
  <si>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</si>
  <si>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</si>
  <si>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</si>
  <si>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</si>
  <si>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</si>
  <si>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</si>
  <si>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</si>
  <si>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</si>
  <si>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</si>
  <si>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</si>
  <si>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</si>
  <si>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</si>
  <si>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</si>
  <si>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</si>
  <si>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</si>
  <si>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</si>
  <si>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</si>
  <si>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</si>
  <si>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</si>
  <si>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</si>
  <si>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</si>
  <si>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</si>
  <si>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</si>
  <si>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</si>
  <si>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</si>
  <si>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</si>
  <si>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</si>
  <si>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</si>
  <si>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</si>
  <si>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</si>
  <si>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</si>
  <si>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</si>
  <si>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</si>
  <si>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</si>
  <si>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</si>
  <si>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</si>
  <si>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</si>
  <si>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</si>
  <si>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</si>
  <si>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</si>
  <si>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</si>
  <si>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</si>
  <si>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</si>
  <si>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</si>
  <si>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</si>
  <si>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</si>
  <si>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</si>
  <si>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</si>
  <si>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</si>
  <si>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</si>
  <si>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</si>
  <si>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</si>
  <si>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</si>
  <si>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</si>
  <si>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</si>
  <si>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</si>
  <si>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</si>
  <si>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</si>
  <si>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</si>
  <si>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</si>
  <si>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</si>
  <si>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</si>
  <si>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</si>
  <si>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</si>
  <si>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</si>
  <si>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</si>
  <si>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</si>
  <si>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</si>
  <si>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</si>
  <si>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</si>
  <si>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</si>
  <si>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</si>
  <si>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</si>
  <si>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</si>
  <si>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</si>
  <si>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</si>
  <si>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</si>
  <si>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</si>
  <si>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</si>
  <si>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</si>
  <si>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</si>
  <si>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</si>
  <si>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</si>
  <si>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</si>
  <si>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</si>
  <si>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</si>
  <si>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</si>
  <si>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</si>
  <si>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</si>
  <si>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</si>
  <si>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</si>
  <si>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</si>
  <si>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</si>
  <si>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</si>
  <si>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</si>
  <si>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</si>
  <si>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</si>
  <si>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</si>
  <si>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</si>
  <si>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</si>
  <si>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</si>
  <si>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</si>
  <si>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</si>
  <si>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</si>
  <si>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</si>
  <si>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</si>
  <si>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</si>
  <si>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</si>
  <si>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</si>
  <si>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</si>
  <si>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</si>
  <si>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</si>
  <si>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</si>
  <si>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</si>
  <si>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</si>
  <si>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</si>
  <si>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</si>
  <si>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</si>
  <si>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</si>
  <si>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</si>
  <si>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</si>
  <si>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</si>
  <si>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</si>
  <si>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</si>
  <si>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</si>
  <si>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</si>
  <si>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</si>
  <si>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</si>
  <si>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</si>
  <si>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</si>
  <si>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</si>
  <si>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</si>
  <si>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</si>
  <si>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</si>
  <si>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</si>
  <si>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</si>
  <si>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</si>
  <si>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</si>
  <si>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</si>
  <si>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</si>
  <si>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</si>
  <si>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</si>
  <si>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</si>
  <si>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</si>
  <si>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</si>
  <si>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</si>
  <si>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</si>
  <si>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</si>
  <si>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</si>
  <si>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</si>
  <si>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</si>
  <si>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</si>
  <si>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</si>
  <si>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</si>
  <si>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</si>
  <si>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</si>
  <si>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</si>
  <si>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</si>
  <si>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</si>
  <si>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</si>
  <si>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</si>
  <si>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</si>
  <si>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</si>
  <si>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</si>
  <si>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</si>
  <si>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</si>
  <si>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</si>
  <si>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</si>
  <si>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</si>
  <si>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</si>
  <si>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</si>
  <si>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</si>
  <si>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</si>
  <si>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</si>
  <si>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</si>
  <si>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</si>
  <si>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</si>
  <si>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</si>
  <si>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</si>
  <si>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</si>
  <si>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</si>
  <si>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</si>
  <si>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</si>
  <si>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</si>
  <si>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</si>
  <si>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</si>
  <si>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</si>
  <si>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</si>
  <si>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</si>
  <si>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</si>
  <si>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</si>
  <si>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</si>
  <si>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</si>
  <si>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</si>
  <si>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</si>
  <si>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</si>
  <si>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</si>
  <si>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</si>
  <si>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</si>
  <si>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</si>
  <si>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</si>
  <si>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</si>
  <si>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</si>
  <si>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</si>
  <si>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</si>
  <si>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</si>
  <si>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</si>
  <si>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</si>
  <si>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</si>
  <si>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</si>
  <si>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</si>
  <si>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</si>
  <si>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</si>
  <si>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</si>
  <si>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</si>
  <si>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</si>
  <si>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</si>
  <si>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</si>
  <si>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</si>
  <si>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</si>
  <si>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</si>
  <si>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</si>
  <si>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</si>
  <si>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</si>
  <si>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</si>
  <si>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</si>
  <si>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</si>
  <si>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</si>
  <si>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</si>
  <si>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</si>
  <si>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</si>
  <si>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</si>
  <si>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</si>
  <si>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</si>
  <si>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</si>
  <si>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</si>
  <si>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</si>
  <si>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</si>
  <si>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</si>
  <si>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</si>
  <si>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</si>
  <si>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</si>
  <si>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</si>
  <si>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</si>
  <si>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</si>
  <si>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</si>
  <si>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</si>
  <si>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</si>
  <si>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</si>
  <si>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</si>
  <si>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</si>
  <si>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</si>
  <si>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</si>
  <si>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</si>
  <si>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</si>
  <si>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</si>
  <si>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</si>
  <si>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</si>
  <si>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</si>
  <si>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</si>
  <si>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</si>
  <si>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</si>
  <si>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</si>
  <si>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</si>
  <si>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</si>
  <si>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</si>
  <si>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</si>
  <si>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</si>
  <si>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</si>
  <si>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</si>
  <si>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</si>
  <si>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</si>
  <si>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</si>
  <si>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</si>
  <si>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</si>
  <si>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</si>
  <si>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</si>
  <si>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</si>
  <si>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</si>
  <si>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</si>
  <si>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</si>
  <si>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</si>
  <si>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</si>
  <si>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</si>
  <si>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</si>
  <si>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</si>
  <si>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</si>
  <si>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</si>
  <si>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</si>
  <si>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</si>
  <si>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</si>
  <si>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</si>
  <si>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</si>
  <si>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</si>
  <si>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</si>
  <si>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</si>
  <si>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</si>
  <si>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</si>
  <si>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</si>
  <si>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</si>
  <si>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</si>
  <si>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</si>
  <si>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</si>
  <si>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</si>
  <si>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</si>
  <si>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</si>
  <si>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</si>
  <si>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</si>
  <si>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</si>
  <si>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</si>
  <si>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</si>
  <si>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</si>
  <si>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</si>
  <si>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</si>
  <si>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</si>
  <si>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</si>
  <si>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</si>
  <si>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</si>
  <si>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</si>
  <si>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</si>
  <si>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</si>
  <si>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</si>
  <si>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</si>
  <si>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</si>
  <si>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</si>
  <si>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</si>
  <si>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</si>
  <si>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</si>
  <si>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</si>
  <si>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</si>
  <si>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</si>
  <si>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</si>
  <si>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</si>
  <si>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</si>
  <si>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</si>
  <si>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</si>
  <si>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</si>
  <si>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</si>
  <si>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</si>
  <si>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</si>
  <si>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</si>
  <si>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</si>
  <si>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</si>
  <si>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</si>
  <si>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</si>
  <si>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</si>
  <si>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</si>
  <si>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</si>
  <si>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</si>
  <si>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</si>
  <si>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</si>
  <si>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</si>
  <si>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</si>
  <si>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</si>
  <si>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</si>
  <si>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</si>
  <si>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</si>
  <si>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</si>
  <si>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</si>
  <si>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</si>
  <si>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</si>
  <si>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</si>
  <si>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</si>
  <si>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</si>
  <si>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</si>
  <si>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</si>
  <si>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</si>
  <si>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</si>
  <si>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</si>
  <si>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</si>
  <si>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</si>
  <si>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</si>
  <si>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</si>
  <si>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</si>
  <si>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</si>
  <si>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</si>
  <si>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</si>
  <si>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</si>
  <si>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</si>
  <si>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</si>
  <si>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</si>
  <si>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</si>
  <si>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</si>
  <si>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</si>
  <si>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</si>
  <si>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</si>
  <si>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</si>
  <si>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</si>
  <si>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</si>
  <si>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</si>
  <si>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</si>
  <si>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</si>
  <si>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</si>
  <si>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</si>
  <si>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</si>
  <si>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</si>
  <si>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</si>
  <si>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</si>
  <si>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</si>
  <si>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</si>
  <si>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</si>
  <si>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</si>
  <si>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</si>
  <si>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</si>
  <si>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</si>
  <si>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</si>
  <si>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</si>
  <si>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</si>
  <si>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</si>
  <si>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</si>
  <si>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</si>
  <si>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</si>
  <si>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</si>
  <si>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</si>
  <si>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</si>
  <si>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</si>
  <si>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</si>
  <si>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</si>
  <si>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</si>
  <si>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</si>
  <si>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</si>
  <si>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</si>
  <si>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</si>
  <si>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</si>
  <si>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</si>
  <si>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</si>
  <si>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</si>
  <si>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</si>
  <si>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</si>
  <si>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</si>
  <si>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</si>
  <si>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</si>
  <si>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</si>
  <si>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</si>
  <si>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</si>
  <si>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</si>
  <si>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</si>
  <si>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</si>
  <si>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</si>
  <si>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</si>
  <si>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</si>
  <si>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</si>
  <si>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</si>
  <si>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</si>
  <si>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</si>
  <si>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</si>
  <si>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</si>
  <si>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</si>
  <si>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</si>
  <si>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</si>
  <si>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</si>
  <si>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</si>
  <si>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</si>
  <si>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</si>
  <si>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</si>
  <si>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</si>
  <si>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</si>
  <si>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</si>
  <si>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</si>
  <si>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</si>
  <si>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</si>
  <si>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</si>
  <si>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</si>
  <si>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</si>
  <si>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</si>
  <si>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</si>
  <si>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</si>
  <si>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</si>
  <si>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</si>
  <si>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</si>
  <si>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</si>
  <si>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</si>
  <si>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</si>
  <si>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</si>
  <si>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</si>
  <si>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</si>
  <si>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</si>
  <si>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</si>
  <si>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</si>
  <si>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</si>
  <si>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</si>
  <si>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</si>
  <si>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</si>
  <si>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</si>
  <si>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</si>
  <si>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</si>
  <si>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</si>
  <si>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</si>
  <si>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</si>
  <si>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</si>
  <si>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</si>
  <si>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</si>
  <si>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</si>
  <si>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</si>
  <si>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</si>
  <si>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</si>
  <si>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</si>
  <si>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</si>
  <si>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</si>
  <si>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</si>
  <si>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</si>
  <si>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</si>
  <si>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</si>
  <si>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</si>
  <si>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</si>
  <si>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</si>
  <si>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</si>
  <si>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</si>
  <si>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</si>
  <si>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</si>
  <si>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</si>
  <si>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</si>
  <si>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</si>
  <si>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</si>
  <si>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</si>
  <si>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</si>
  <si>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</si>
  <si>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</si>
  <si>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</si>
  <si>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</si>
  <si>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</si>
  <si>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</si>
  <si>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</si>
  <si>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</si>
  <si>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</si>
  <si>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</si>
  <si>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</si>
  <si>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</si>
  <si>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</si>
  <si>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</si>
  <si>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</si>
  <si>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</si>
  <si>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</si>
  <si>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</si>
  <si>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</si>
  <si>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</si>
  <si>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</si>
  <si>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</si>
  <si>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</si>
  <si>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</si>
  <si>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</si>
  <si>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</si>
  <si>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</si>
  <si>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</si>
  <si>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</si>
  <si>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</si>
  <si>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</si>
  <si>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</si>
  <si>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</si>
  <si>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</si>
  <si>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</si>
  <si>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</si>
  <si>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</si>
  <si>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</si>
  <si>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</si>
  <si>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</si>
  <si>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</si>
  <si>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</si>
  <si>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</si>
  <si>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</si>
  <si>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</si>
  <si>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</si>
  <si>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</si>
  <si>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</si>
  <si>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</si>
  <si>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</si>
  <si>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</si>
  <si>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</si>
  <si>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</si>
  <si>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</si>
  <si>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</si>
  <si>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</si>
  <si>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</si>
  <si>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</si>
  <si>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</si>
  <si>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</si>
  <si>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</si>
  <si>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</si>
  <si>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</si>
  <si>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</si>
  <si>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</si>
  <si>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</si>
  <si>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</si>
  <si>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</si>
  <si>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</si>
  <si>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</si>
  <si>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</si>
  <si>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</si>
  <si>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</si>
  <si>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</si>
  <si>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</si>
  <si>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</si>
  <si>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</si>
  <si>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</si>
  <si>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</si>
  <si>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</si>
  <si>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</si>
  <si>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</si>
  <si>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</si>
  <si>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</si>
  <si>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</si>
  <si>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</si>
  <si>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</si>
  <si>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</si>
  <si>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</si>
  <si>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</si>
  <si>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</si>
  <si>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</si>
  <si>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</si>
  <si>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</si>
  <si>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</si>
  <si>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</si>
  <si>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</si>
  <si>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</si>
  <si>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</si>
  <si>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</si>
  <si>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</si>
  <si>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</si>
  <si>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</si>
  <si>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</si>
  <si>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</si>
  <si>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</si>
  <si>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</si>
  <si>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</si>
  <si>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</si>
  <si>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</si>
  <si>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</si>
  <si>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</si>
  <si>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</si>
  <si>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</si>
  <si>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</si>
  <si>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</si>
  <si>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</si>
  <si>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</si>
  <si>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</si>
  <si>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</si>
  <si>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</si>
  <si>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</si>
  <si>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</si>
  <si>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</si>
  <si>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</si>
  <si>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</si>
  <si>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</si>
  <si>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</si>
  <si>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</si>
  <si>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</si>
  <si>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</si>
  <si>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</si>
  <si>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</si>
  <si>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</si>
  <si>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</si>
  <si>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</si>
  <si>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</si>
  <si>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</si>
  <si>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</si>
  <si>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</si>
  <si>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</si>
  <si>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</si>
  <si>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</si>
  <si>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</si>
  <si>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</si>
  <si>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</si>
  <si>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</si>
  <si>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</si>
  <si>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</si>
  <si>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</si>
  <si>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</si>
  <si>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</si>
  <si>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</si>
  <si>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</si>
  <si>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</si>
  <si>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</si>
  <si>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</si>
  <si>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</si>
  <si>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</si>
  <si>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</si>
  <si>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</si>
  <si>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</si>
  <si>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</si>
  <si>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</si>
  <si>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</si>
  <si>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</si>
  <si>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</si>
  <si>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</si>
  <si>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</si>
  <si>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</si>
  <si>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</si>
  <si>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</si>
  <si>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</si>
  <si>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</si>
  <si>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</si>
  <si>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</si>
  <si>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</si>
  <si>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</si>
  <si>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</si>
  <si>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</si>
  <si>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</si>
  <si>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</si>
  <si>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</si>
  <si>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</si>
  <si>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</si>
  <si>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</si>
  <si>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</si>
  <si>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</si>
  <si>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</si>
  <si>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</si>
  <si>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</si>
  <si>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</si>
  <si>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</si>
  <si>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</si>
  <si>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</si>
  <si>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</si>
  <si>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</si>
  <si>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</si>
  <si>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</si>
  <si>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</si>
  <si>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</si>
  <si>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</si>
  <si>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</si>
  <si>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</si>
  <si>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</si>
  <si>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</si>
  <si>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</si>
  <si>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</si>
  <si>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</si>
  <si>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</si>
  <si>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</si>
  <si>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</si>
  <si>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</si>
  <si>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</si>
  <si>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</si>
  <si>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</si>
  <si>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</si>
  <si>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</si>
  <si>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</si>
  <si>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</si>
  <si>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</si>
  <si>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</si>
  <si>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</si>
  <si>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</si>
  <si>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</si>
  <si>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</si>
  <si>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</si>
  <si>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</si>
  <si>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</si>
  <si>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</si>
  <si>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</si>
  <si>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</si>
  <si>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</si>
  <si>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</si>
  <si>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</si>
  <si>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</si>
  <si>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</si>
  <si>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</si>
  <si>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</si>
  <si>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</si>
  <si>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</si>
  <si>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</si>
  <si>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</si>
  <si>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</si>
  <si>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</si>
  <si>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</si>
  <si>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</si>
  <si>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</si>
  <si>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</si>
  <si>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</si>
  <si>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</si>
  <si>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</si>
  <si>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</si>
  <si>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</si>
  <si>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</si>
  <si>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</si>
  <si>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</si>
  <si>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</si>
  <si>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</si>
  <si>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</si>
  <si>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</si>
  <si>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</si>
  <si>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</si>
  <si>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</si>
  <si>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</si>
  <si>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</si>
  <si>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</si>
  <si>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</si>
  <si>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</si>
  <si>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</si>
  <si>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</si>
  <si>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</si>
  <si>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</si>
  <si>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</si>
  <si>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</si>
  <si>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</si>
  <si>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</si>
  <si>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</si>
  <si>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</si>
  <si>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</si>
  <si>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</si>
  <si>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</si>
  <si>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</si>
  <si>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</si>
  <si>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</si>
  <si>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</si>
  <si>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</si>
  <si>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</si>
  <si>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</si>
  <si>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</si>
  <si>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</si>
  <si>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</si>
  <si>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</si>
  <si>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</si>
  <si>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</si>
  <si>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</si>
  <si>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</si>
  <si>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</si>
  <si>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</si>
  <si>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</si>
  <si>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</si>
  <si>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</si>
  <si>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</si>
  <si>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</si>
  <si>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</si>
  <si>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</si>
  <si>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</si>
  <si>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</si>
  <si>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</si>
  <si>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</si>
  <si>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</si>
  <si>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</si>
  <si>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</si>
  <si>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</si>
  <si>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</si>
  <si>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</si>
  <si>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</si>
  <si>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</si>
  <si>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</si>
  <si>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</si>
  <si>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</si>
  <si>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</si>
  <si>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</si>
  <si>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</si>
  <si>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</si>
  <si>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</si>
  <si>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</si>
  <si>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</si>
  <si>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</si>
  <si>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</si>
  <si>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</si>
  <si>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</si>
  <si>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</si>
  <si>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</si>
  <si>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</si>
  <si>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</si>
  <si>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</si>
  <si>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</si>
  <si>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</si>
  <si>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</si>
  <si>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</si>
  <si>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</si>
  <si>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</si>
  <si>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</si>
  <si>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</si>
  <si>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</si>
  <si>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</si>
  <si>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</si>
  <si>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</si>
  <si>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</si>
  <si>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</si>
  <si>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</si>
  <si>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</si>
  <si>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</si>
  <si>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</si>
  <si>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</si>
  <si>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</si>
  <si>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</si>
  <si>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</si>
  <si>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</si>
  <si>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</si>
  <si>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</si>
  <si>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</si>
  <si>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</si>
  <si>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</si>
  <si>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</si>
  <si>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</si>
  <si>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</si>
  <si>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</si>
  <si>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</si>
  <si>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</si>
  <si>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</si>
  <si>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</si>
  <si>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</si>
  <si>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</si>
  <si>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</si>
  <si>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</si>
  <si>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</si>
  <si>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</si>
  <si>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</si>
  <si>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</si>
  <si>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</si>
  <si>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</si>
  <si>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</si>
  <si>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</si>
  <si>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</si>
  <si>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</si>
  <si>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</si>
  <si>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</si>
  <si>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</si>
  <si>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</si>
  <si>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</si>
  <si>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</si>
  <si>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</si>
  <si>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</si>
  <si>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</si>
  <si>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</si>
  <si>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</si>
  <si>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</si>
  <si>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</si>
  <si>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</si>
  <si>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</si>
  <si>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</si>
  <si>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</si>
  <si>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</si>
  <si>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</si>
  <si>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</si>
  <si>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</si>
  <si>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</si>
  <si>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</si>
  <si>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</si>
  <si>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</si>
  <si>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</si>
  <si>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</si>
  <si>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</si>
  <si>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</si>
  <si>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</si>
  <si>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</si>
  <si>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</si>
  <si>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</si>
  <si>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</si>
  <si>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</si>
  <si>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</si>
  <si>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</si>
  <si>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</si>
  <si>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</si>
  <si>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</si>
  <si>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</si>
  <si>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</si>
  <si>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</si>
  <si>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</si>
  <si>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</si>
  <si>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</si>
  <si>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</si>
  <si>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</si>
  <si>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</si>
  <si>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</si>
  <si>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</si>
  <si>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</si>
  <si>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</si>
  <si>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</si>
  <si>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</si>
  <si>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</si>
  <si>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</si>
  <si>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</si>
  <si>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</si>
  <si>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</si>
  <si>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</si>
  <si>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</si>
  <si>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</si>
  <si>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</si>
  <si>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</si>
  <si>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</si>
  <si>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</si>
  <si>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</si>
  <si>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</si>
  <si>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</si>
  <si>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</si>
  <si>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</si>
  <si>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</si>
  <si>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</si>
  <si>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</si>
  <si>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</si>
  <si>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</si>
  <si>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</si>
  <si>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</si>
  <si>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</si>
  <si>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</si>
  <si>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</si>
  <si>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</si>
  <si>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</si>
  <si>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</si>
  <si>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</si>
  <si>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</si>
  <si>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</si>
  <si>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</si>
  <si>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</si>
  <si>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</si>
  <si>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</si>
  <si>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</si>
  <si>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</si>
  <si>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</si>
  <si>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</si>
  <si>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</si>
  <si>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</si>
  <si>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</si>
  <si>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</si>
  <si>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</si>
  <si>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</si>
  <si>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</si>
  <si>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</si>
  <si>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</si>
  <si>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</si>
  <si>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</si>
  <si>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</si>
  <si>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</si>
  <si>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</si>
  <si>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</si>
  <si>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</si>
  <si>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</si>
  <si>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</si>
  <si>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</si>
  <si>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</si>
  <si>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</si>
  <si>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</si>
  <si>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</si>
  <si>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</si>
  <si>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</si>
  <si>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</si>
  <si>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</si>
  <si>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</si>
  <si>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</si>
  <si>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</si>
  <si>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</si>
  <si>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</si>
  <si>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</si>
  <si>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</si>
  <si>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</si>
  <si>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</si>
  <si>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</si>
  <si>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</si>
  <si>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</si>
  <si>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</si>
  <si>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</si>
  <si>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</si>
  <si>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</si>
  <si>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</si>
  <si>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</si>
  <si>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</si>
  <si>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</si>
  <si>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</si>
  <si>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</si>
  <si>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</si>
  <si>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</si>
  <si>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</si>
  <si>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</si>
  <si>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</si>
  <si>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</si>
  <si>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</si>
  <si>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</si>
  <si>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</si>
  <si>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</si>
  <si>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</si>
  <si>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</si>
  <si>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</si>
  <si>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</si>
  <si>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</si>
  <si>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</si>
  <si>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</si>
  <si>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</si>
  <si>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</si>
  <si>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</si>
  <si>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</si>
  <si>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</si>
  <si>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</si>
  <si>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</si>
  <si>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</si>
  <si>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</si>
  <si>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</si>
  <si>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</si>
  <si>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</si>
  <si>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</si>
  <si>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</si>
  <si>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</si>
  <si>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</si>
  <si>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</si>
  <si>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</si>
  <si>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</si>
  <si>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</si>
  <si>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</si>
  <si>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</si>
  <si>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</si>
  <si>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</si>
  <si>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</si>
  <si>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</si>
  <si>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</si>
  <si>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</si>
  <si>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</si>
  <si>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</si>
  <si>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</si>
  <si>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</si>
  <si>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</si>
  <si>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</si>
  <si>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</si>
  <si>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</si>
  <si>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</si>
  <si>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</si>
  <si>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</si>
  <si>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</si>
  <si>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</si>
  <si>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</si>
  <si>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</si>
  <si>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</si>
  <si>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</si>
  <si>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</si>
  <si>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</si>
  <si>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</si>
  <si>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</si>
  <si>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</si>
  <si>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</si>
  <si>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</si>
  <si>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</si>
  <si>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</si>
  <si>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</si>
  <si>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</si>
  <si>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</si>
  <si>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</si>
  <si>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</si>
  <si>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</si>
  <si>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</si>
  <si>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</si>
  <si>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</si>
  <si>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</si>
  <si>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</si>
  <si>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</si>
  <si>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</si>
  <si>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</si>
  <si>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</si>
  <si>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</si>
  <si>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</si>
  <si>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</si>
  <si>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</si>
  <si>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</si>
  <si>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</si>
  <si>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</si>
  <si>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</si>
  <si>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</si>
  <si>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</si>
  <si>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</si>
  <si>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</si>
  <si>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</si>
  <si>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</si>
  <si>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</si>
  <si>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</si>
  <si>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</si>
  <si>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</si>
  <si>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</si>
  <si>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</si>
  <si>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</si>
  <si>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</si>
  <si>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</si>
  <si>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</si>
  <si>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</si>
  <si>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</si>
  <si>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</si>
  <si>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</si>
  <si>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</si>
  <si>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</si>
  <si>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</si>
  <si>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</si>
  <si>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</si>
  <si>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</si>
  <si>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</si>
  <si>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</si>
  <si>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</si>
  <si>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</si>
  <si>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</si>
  <si>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</si>
  <si>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</si>
  <si>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</si>
  <si>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</si>
  <si>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</si>
  <si>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</si>
  <si>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</si>
  <si>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</si>
  <si>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</si>
  <si>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</si>
  <si>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</si>
  <si>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</si>
  <si>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</si>
  <si>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</si>
  <si>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</si>
  <si>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</si>
  <si>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</si>
  <si>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</si>
  <si>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</si>
  <si>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</si>
  <si>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</si>
  <si>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</si>
  <si>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</si>
  <si>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</si>
  <si>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</si>
  <si>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</si>
  <si>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</si>
  <si>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</si>
  <si>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</si>
  <si>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</si>
  <si>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</si>
  <si>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</si>
  <si>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</si>
  <si>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</si>
  <si>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</si>
  <si>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</si>
  <si>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</si>
  <si>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</si>
  <si>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</si>
  <si>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</si>
  <si>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</si>
  <si>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</si>
  <si>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</si>
  <si>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</si>
  <si>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</si>
  <si>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</si>
  <si>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</si>
  <si>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</si>
  <si>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</si>
  <si>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</si>
  <si>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</si>
  <si>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</si>
  <si>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</si>
  <si>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</si>
  <si>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</si>
  <si>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</si>
  <si>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</si>
  <si>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</si>
  <si>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</si>
  <si>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</si>
  <si>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</si>
  <si>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</si>
  <si>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</si>
  <si>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</si>
  <si>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</si>
  <si>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</si>
  <si>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</si>
  <si>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</si>
  <si>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</si>
  <si>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</si>
  <si>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</si>
  <si>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</si>
  <si>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</si>
  <si>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</si>
  <si>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</si>
  <si>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</si>
  <si>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</si>
  <si>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</si>
  <si>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</si>
  <si>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</si>
  <si>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</si>
  <si>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</si>
  <si>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</si>
  <si>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</si>
  <si>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</si>
  <si>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</si>
  <si>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</si>
  <si>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</si>
  <si>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</si>
  <si>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</si>
  <si>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</si>
  <si>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</si>
  <si>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</si>
  <si>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</si>
  <si>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</si>
  <si>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</si>
  <si>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</si>
  <si>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</si>
  <si>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</si>
  <si>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</si>
  <si>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</si>
  <si>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</si>
  <si>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</si>
  <si>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</si>
  <si>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</si>
  <si>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</si>
  <si>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</si>
  <si>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</si>
  <si>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</si>
  <si>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</si>
  <si>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</si>
  <si>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</si>
  <si>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</si>
  <si>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</si>
  <si>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</si>
  <si>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</si>
  <si>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</si>
  <si>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</si>
  <si>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</si>
  <si>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</si>
  <si>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</si>
  <si>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</si>
  <si>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</si>
  <si>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</si>
  <si>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</si>
  <si>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</si>
  <si>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</si>
  <si>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</si>
  <si>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</si>
  <si>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</si>
  <si>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</si>
  <si>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</si>
  <si>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</si>
  <si>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</si>
  <si>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</si>
  <si>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</si>
  <si>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</si>
  <si>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</si>
  <si>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</si>
  <si>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</si>
  <si>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</si>
  <si>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</si>
  <si>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</si>
  <si>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</si>
  <si>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</si>
  <si>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</si>
  <si>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</si>
  <si>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</si>
  <si>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</si>
  <si>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</si>
  <si>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</si>
  <si>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</si>
  <si>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</si>
  <si>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</si>
  <si>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</si>
  <si>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</si>
  <si>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</si>
  <si>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</si>
  <si>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</si>
  <si>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</si>
  <si>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</si>
  <si>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</si>
  <si>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</si>
  <si>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</si>
  <si>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</si>
  <si>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</si>
  <si>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</si>
  <si>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</si>
  <si>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</si>
  <si>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</si>
  <si>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</si>
  <si>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</si>
  <si>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</si>
  <si>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</si>
  <si>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</si>
  <si>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</si>
  <si>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</si>
  <si>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</si>
  <si>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</si>
  <si>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</si>
  <si>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</si>
  <si>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</si>
  <si>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</si>
  <si>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</si>
  <si>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</si>
  <si>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</si>
  <si>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</si>
  <si>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</si>
  <si>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</si>
  <si>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</si>
  <si>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</si>
  <si>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</si>
  <si>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</si>
  <si>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</si>
  <si>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</si>
  <si>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</si>
  <si>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</si>
  <si>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</si>
  <si>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</si>
  <si>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</si>
  <si>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</si>
  <si>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</si>
  <si>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</si>
  <si>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</si>
  <si>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</si>
  <si>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</si>
  <si>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</si>
  <si>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</si>
  <si>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</si>
  <si>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</si>
  <si>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</si>
  <si>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</si>
  <si>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</si>
  <si>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</si>
  <si>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</si>
  <si>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</si>
  <si>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</si>
  <si>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</si>
  <si>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</si>
  <si>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</si>
  <si>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</si>
  <si>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</si>
  <si>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</si>
  <si>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</si>
  <si>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</si>
  <si>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</si>
  <si>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</si>
  <si>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</si>
  <si>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</si>
  <si>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</si>
  <si>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</si>
  <si>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</si>
  <si>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</si>
  <si>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</si>
  <si>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</si>
  <si>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</si>
  <si>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</si>
  <si>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</si>
  <si>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</si>
  <si>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</si>
  <si>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</si>
  <si>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</si>
  <si>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</si>
  <si>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</si>
  <si>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</si>
  <si>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</si>
  <si>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</si>
  <si>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</si>
  <si>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</si>
  <si>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</si>
  <si>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</si>
  <si>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</si>
  <si>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</si>
  <si>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</si>
  <si>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</si>
  <si>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</si>
  <si>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</si>
  <si>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</si>
  <si>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</si>
  <si>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</si>
  <si>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</si>
  <si>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</si>
  <si>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</si>
  <si>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</si>
  <si>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</si>
  <si>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</si>
  <si>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</si>
  <si>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</si>
  <si>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</si>
  <si>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</si>
  <si>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</si>
  <si>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</si>
  <si>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</si>
  <si>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</si>
  <si>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</si>
  <si>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</si>
  <si>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</si>
  <si>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</si>
  <si>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</si>
  <si>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</si>
  <si>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</si>
  <si>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</si>
  <si>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</si>
  <si>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</si>
  <si>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</si>
  <si>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</si>
  <si>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</si>
  <si>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</si>
  <si>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</si>
  <si>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</si>
  <si>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</si>
  <si>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</si>
  <si>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</si>
  <si>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</si>
  <si>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</si>
  <si>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</si>
  <si>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</si>
  <si>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</si>
  <si>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</si>
  <si>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</si>
  <si>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</si>
  <si>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</si>
  <si>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</si>
  <si>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</si>
  <si>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</si>
  <si>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</si>
  <si>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</si>
  <si>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</si>
  <si>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</si>
  <si>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</si>
  <si>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</si>
  <si>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</si>
  <si>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</si>
  <si>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</si>
  <si>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</si>
  <si>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</si>
  <si>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</si>
  <si>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</si>
  <si>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</si>
  <si>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</si>
  <si>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</si>
  <si>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</si>
  <si>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</si>
  <si>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</si>
  <si>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</si>
  <si>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</si>
  <si>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</si>
  <si>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</si>
  <si>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</si>
  <si>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</si>
  <si>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</si>
  <si>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</si>
  <si>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</si>
  <si>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</si>
  <si>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</si>
  <si>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</si>
  <si>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</si>
  <si>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</si>
  <si>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</si>
  <si>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</si>
  <si>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</si>
  <si>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</si>
  <si>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</si>
  <si>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</si>
  <si>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</si>
  <si>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</si>
  <si>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</si>
  <si>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</si>
  <si>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</si>
  <si>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</si>
  <si>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</si>
  <si>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</si>
  <si>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</si>
  <si>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</si>
  <si>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</si>
  <si>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</si>
  <si>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</si>
  <si>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</si>
  <si>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</si>
  <si>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</si>
  <si>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</si>
  <si>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</si>
  <si>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</si>
  <si>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</si>
  <si>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</si>
  <si>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</si>
  <si>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</si>
  <si>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</si>
  <si>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</si>
  <si>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</si>
  <si>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</si>
  <si>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</si>
  <si>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</si>
  <si>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</si>
  <si>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</si>
  <si>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</si>
  <si>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</si>
  <si>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</si>
  <si>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</si>
  <si>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</si>
  <si>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</si>
  <si>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</si>
  <si>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</si>
  <si>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</si>
  <si>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</si>
  <si>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</si>
  <si>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</si>
  <si>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</si>
  <si>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</si>
  <si>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</si>
  <si>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</si>
  <si>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</si>
  <si>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</si>
  <si>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</si>
  <si>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</si>
  <si>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</si>
  <si>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</si>
  <si>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</si>
  <si>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</si>
  <si>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</si>
  <si>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</si>
  <si>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</si>
  <si>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</si>
  <si>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</si>
  <si>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</si>
  <si>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</si>
  <si>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</si>
  <si>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</si>
  <si>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</si>
  <si>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</si>
  <si>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</si>
  <si>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</si>
  <si>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</si>
  <si>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</si>
  <si>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</si>
  <si>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</si>
  <si>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</si>
  <si>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</si>
  <si>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</si>
  <si>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</si>
  <si>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</si>
  <si>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</si>
  <si>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</si>
  <si>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</si>
  <si>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</si>
  <si>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</si>
  <si>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</si>
  <si>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</si>
  <si>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</si>
  <si>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</si>
  <si>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</si>
  <si>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</si>
  <si>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</si>
  <si>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</si>
  <si>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</si>
  <si>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</si>
  <si>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</si>
  <si>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</si>
  <si>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</si>
  <si>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</si>
  <si>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</si>
  <si>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</si>
  <si>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</si>
  <si>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</si>
  <si>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</si>
  <si>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</si>
  <si>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</si>
  <si>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</si>
  <si>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</si>
  <si>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</si>
  <si>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</si>
  <si>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</si>
  <si>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</si>
  <si>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</si>
  <si>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</si>
  <si>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</si>
  <si>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</si>
  <si>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</si>
  <si>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</si>
  <si>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</si>
  <si>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</si>
  <si>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</si>
  <si>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</si>
  <si>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</si>
  <si>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</si>
  <si>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</si>
  <si>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</si>
  <si>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</si>
  <si>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</si>
  <si>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</si>
  <si>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</si>
  <si>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</si>
  <si>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</si>
  <si>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</si>
  <si>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</si>
  <si>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</si>
  <si>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</si>
  <si>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</si>
  <si>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</si>
  <si>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</si>
  <si>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</si>
  <si>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</si>
  <si>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</si>
  <si>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</si>
  <si>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</si>
  <si>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</si>
  <si>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</si>
  <si>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</si>
  <si>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</si>
  <si>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</si>
  <si>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</si>
  <si>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</si>
  <si>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</si>
  <si>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</si>
  <si>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</si>
  <si>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</si>
  <si>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</si>
  <si>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</si>
  <si>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</si>
  <si>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</si>
  <si>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</si>
  <si>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</si>
  <si>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</si>
  <si>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</si>
  <si>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</si>
  <si>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</si>
  <si>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</si>
  <si>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</si>
  <si>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</si>
  <si>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</si>
  <si>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</si>
  <si>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</si>
  <si>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</si>
  <si>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</si>
  <si>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</si>
  <si>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</si>
  <si>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</si>
  <si>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</si>
  <si>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</si>
  <si>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</si>
  <si>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</si>
  <si>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</si>
  <si>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</si>
  <si>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</si>
  <si>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</si>
  <si>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</si>
  <si>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</si>
  <si>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</si>
  <si>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</si>
  <si>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</si>
  <si>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</si>
  <si>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</si>
  <si>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</si>
  <si>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</si>
  <si>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</si>
  <si>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</si>
  <si>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</si>
  <si>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</si>
  <si>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</si>
  <si>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</si>
  <si>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</si>
  <si>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</si>
  <si>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</si>
  <si>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</si>
  <si>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</si>
  <si>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</si>
  <si>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</si>
  <si>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</si>
  <si>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</si>
  <si>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</si>
  <si>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</si>
  <si>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</si>
  <si>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</si>
  <si>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</si>
  <si>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</si>
  <si>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</si>
  <si>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</si>
  <si>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</si>
  <si>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</si>
  <si>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</si>
  <si>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</si>
  <si>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</si>
  <si>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</si>
  <si>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</si>
  <si>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</si>
  <si>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</si>
  <si>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</si>
  <si>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</si>
  <si>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</si>
  <si>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</si>
  <si>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</si>
  <si>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</si>
  <si>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</si>
  <si>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</si>
  <si>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</si>
  <si>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</si>
  <si>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</si>
  <si>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</si>
  <si>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</si>
  <si>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</si>
  <si>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</si>
  <si>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</si>
  <si>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</si>
  <si>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</si>
  <si>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</si>
  <si>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</si>
  <si>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</si>
  <si>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</si>
  <si>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</si>
  <si>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</si>
  <si>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</si>
  <si>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</si>
  <si>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</si>
  <si>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</si>
  <si>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</si>
  <si>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</si>
  <si>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</si>
  <si>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</si>
  <si>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</si>
  <si>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</si>
  <si>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</si>
  <si>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</si>
  <si>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</si>
  <si>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</si>
  <si>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</si>
  <si>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</si>
  <si>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</si>
  <si>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</si>
  <si>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</si>
  <si>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</si>
  <si>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</si>
  <si>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</si>
  <si>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</si>
  <si>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</si>
  <si>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</si>
  <si>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</si>
  <si>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</si>
  <si>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</si>
  <si>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</si>
  <si>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</si>
  <si>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</si>
  <si>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</si>
  <si>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</si>
  <si>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</si>
  <si>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</si>
  <si>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</si>
  <si>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</si>
  <si>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</si>
  <si>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</si>
  <si>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</si>
  <si>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</si>
  <si>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</si>
  <si>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</si>
  <si>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</si>
  <si>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</si>
  <si>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</si>
  <si>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</si>
  <si>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</si>
  <si>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</si>
  <si>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</si>
  <si>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</si>
  <si>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</si>
  <si>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</si>
  <si>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</si>
  <si>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</si>
  <si>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</si>
  <si>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</si>
  <si>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</si>
  <si>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</si>
  <si>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</si>
  <si>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</si>
  <si>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</si>
  <si>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</si>
  <si>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</si>
  <si>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</si>
  <si>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</si>
  <si>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</si>
  <si>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</si>
  <si>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</si>
  <si>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</si>
  <si>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</si>
  <si>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</si>
  <si>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</si>
  <si>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</si>
  <si>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</si>
  <si>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</si>
  <si>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</si>
  <si>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</si>
  <si>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</si>
  <si>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</si>
  <si>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</si>
  <si>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</si>
  <si>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</si>
  <si>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</si>
  <si>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</si>
  <si>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</si>
  <si>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</si>
  <si>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</si>
  <si>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</si>
  <si>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</si>
  <si>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</si>
  <si>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</si>
  <si>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</si>
  <si>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</si>
  <si>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</si>
  <si>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</si>
  <si>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</si>
  <si>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</si>
  <si>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</si>
  <si>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</si>
  <si>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</si>
  <si>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</si>
  <si>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</si>
  <si>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</si>
  <si>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</si>
  <si>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</si>
  <si>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</si>
  <si>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</si>
  <si>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</si>
  <si>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</si>
  <si>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</si>
  <si>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</si>
  <si>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</si>
  <si>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</si>
  <si>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</si>
  <si>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</si>
  <si>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</si>
  <si>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</si>
  <si>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</si>
  <si>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</si>
  <si>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</si>
  <si>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</si>
  <si>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</si>
  <si>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</si>
  <si>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</si>
  <si>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</si>
  <si>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</si>
  <si>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</si>
  <si>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</si>
  <si>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</si>
  <si>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</si>
  <si>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</si>
  <si>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</si>
  <si>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</si>
  <si>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</si>
  <si>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</si>
  <si>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</si>
  <si>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</si>
  <si>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</si>
  <si>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</si>
  <si>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</si>
  <si>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</si>
  <si>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</si>
  <si>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</si>
  <si>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</si>
  <si>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</si>
  <si>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</si>
  <si>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</si>
  <si>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</si>
  <si>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</si>
  <si>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</si>
  <si>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</si>
  <si>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</si>
  <si>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</si>
  <si>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</si>
  <si>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</si>
  <si>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</si>
  <si>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</si>
  <si>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</si>
  <si>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</si>
  <si>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</si>
  <si>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</si>
  <si>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</si>
  <si>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</si>
  <si>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</si>
  <si>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</si>
  <si>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</si>
  <si>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</si>
  <si>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</si>
  <si>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</si>
  <si>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</si>
  <si>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</si>
  <si>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</si>
  <si>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</si>
  <si>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</si>
  <si>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</si>
  <si>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</si>
  <si>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</si>
  <si>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</si>
  <si>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</si>
  <si>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</si>
  <si>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</si>
  <si>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</si>
  <si>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</si>
  <si>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</si>
  <si>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</si>
  <si>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</si>
  <si>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</si>
  <si>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</si>
  <si>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</si>
  <si>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</si>
  <si>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</si>
  <si>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</si>
  <si>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</si>
  <si>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</si>
  <si>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</si>
  <si>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</si>
  <si>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</si>
  <si>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</si>
  <si>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</si>
  <si>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</si>
  <si>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</si>
  <si>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</si>
  <si>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</si>
  <si>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</si>
  <si>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</si>
  <si>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</si>
  <si>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</si>
  <si>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</si>
  <si>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</si>
  <si>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</si>
  <si>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</si>
  <si>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</si>
  <si>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</si>
  <si>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</si>
  <si>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</si>
  <si>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</si>
  <si>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</si>
  <si>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</si>
  <si>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</si>
  <si>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</si>
  <si>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</si>
  <si>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</si>
  <si>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</si>
  <si>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</si>
  <si>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</si>
  <si>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</si>
  <si>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</si>
  <si>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</si>
  <si>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</si>
  <si>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</si>
  <si>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</si>
  <si>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</si>
  <si>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</si>
  <si>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</si>
  <si>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</si>
  <si>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</si>
  <si>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</si>
  <si>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</si>
  <si>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</si>
  <si>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</si>
  <si>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</si>
  <si>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</si>
  <si>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</si>
  <si>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</si>
  <si>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</si>
  <si>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</si>
  <si>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</si>
  <si>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</si>
  <si>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</si>
  <si>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</si>
  <si>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</si>
  <si>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</si>
  <si>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</si>
  <si>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</si>
  <si>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</si>
  <si>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</si>
  <si>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</si>
  <si>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</si>
  <si>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</si>
  <si>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</si>
  <si>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</si>
  <si>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</si>
  <si>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</si>
  <si>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</si>
  <si>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</si>
  <si>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</si>
  <si>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</si>
  <si>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</si>
  <si>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</si>
  <si>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</si>
  <si>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</si>
  <si>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</si>
  <si>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</si>
  <si>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</si>
  <si>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</si>
  <si>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</si>
  <si>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</si>
  <si>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</si>
  <si>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</si>
  <si>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</si>
  <si>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</si>
  <si>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</si>
  <si>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</si>
  <si>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</si>
  <si>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</si>
  <si>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</si>
  <si>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</si>
  <si>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</si>
  <si>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</si>
  <si>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</si>
  <si>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</si>
  <si>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</si>
  <si>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</si>
  <si>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</si>
  <si>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</si>
  <si>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</si>
  <si>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</si>
  <si>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</si>
  <si>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</si>
  <si>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</si>
  <si>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</si>
  <si>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</si>
  <si>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</si>
  <si>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</si>
  <si>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</si>
  <si>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</si>
  <si>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</si>
  <si>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</si>
  <si>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</si>
  <si>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</si>
  <si>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</si>
  <si>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</si>
  <si>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</si>
  <si>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</si>
  <si>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</si>
  <si>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</si>
  <si>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</si>
  <si>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</si>
  <si>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</si>
  <si>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</si>
  <si>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</si>
  <si>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</si>
  <si>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</si>
  <si>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</si>
  <si>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</si>
  <si>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</si>
  <si>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</si>
  <si>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</si>
  <si>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</si>
  <si>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</si>
  <si>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</si>
  <si>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</si>
  <si>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</si>
  <si>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</si>
  <si>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</si>
  <si>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</si>
  <si>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</si>
  <si>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</si>
  <si>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</si>
  <si>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</si>
  <si>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</si>
  <si>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</si>
  <si>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</si>
  <si>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</si>
  <si>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</si>
  <si>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</si>
  <si>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</si>
  <si>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</si>
  <si>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</si>
  <si>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</si>
  <si>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</si>
  <si>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</si>
  <si>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</si>
  <si>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</si>
  <si>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</si>
  <si>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</si>
  <si>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</si>
  <si>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</si>
  <si>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</si>
  <si>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</si>
  <si>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</si>
  <si>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</si>
  <si>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</si>
  <si>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</si>
  <si>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</si>
  <si>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</si>
  <si>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</si>
  <si>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</si>
  <si>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</si>
  <si>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</si>
  <si>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</si>
  <si>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</si>
  <si>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</si>
  <si>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</si>
  <si>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</si>
  <si>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</si>
  <si>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</si>
  <si>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</si>
  <si>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</si>
  <si>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</si>
  <si>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</si>
  <si>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</si>
  <si>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</si>
  <si>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</si>
  <si>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</si>
  <si>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</si>
  <si>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</si>
  <si>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</si>
  <si>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</si>
  <si>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</si>
  <si>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</si>
  <si>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</si>
  <si>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</si>
  <si>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</si>
  <si>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</si>
  <si>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</si>
  <si>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</si>
  <si>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</si>
  <si>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</si>
  <si>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</si>
  <si>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</si>
  <si>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</si>
  <si>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</si>
  <si>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</si>
  <si>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</si>
  <si>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</si>
  <si>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</si>
  <si>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</si>
  <si>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</si>
  <si>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</si>
  <si>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</si>
  <si>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</si>
  <si>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</si>
  <si>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</si>
  <si>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</si>
  <si>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</si>
  <si>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</si>
  <si>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</si>
  <si>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</si>
  <si>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</si>
  <si>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</si>
  <si>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</si>
  <si>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</si>
  <si>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</si>
  <si>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</si>
  <si>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</si>
  <si>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</si>
  <si>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</si>
  <si>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</si>
  <si>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</si>
  <si>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</si>
  <si>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</si>
  <si>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</si>
  <si>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</si>
  <si>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</si>
  <si>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</si>
  <si>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</si>
  <si>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</si>
  <si>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</si>
  <si>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</si>
  <si>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</si>
  <si>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</si>
  <si>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</si>
  <si>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</si>
  <si>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</si>
  <si>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</si>
  <si>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</si>
  <si>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</si>
  <si>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</si>
  <si>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</si>
  <si>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</si>
  <si>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</si>
  <si>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</si>
  <si>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</si>
  <si>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</si>
  <si>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</si>
  <si>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</si>
  <si>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</si>
  <si>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</si>
  <si>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</si>
  <si>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</si>
  <si>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</si>
  <si>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</si>
  <si>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</si>
  <si>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</si>
  <si>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</si>
  <si>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</si>
  <si>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</si>
  <si>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</si>
  <si>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</si>
  <si>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</si>
  <si>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</si>
  <si>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</si>
  <si>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</si>
  <si>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</si>
  <si>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</si>
  <si>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</si>
  <si>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</si>
  <si>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</si>
  <si>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</si>
  <si>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</si>
  <si>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</si>
  <si>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</si>
  <si>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</si>
  <si>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</si>
  <si>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</si>
  <si>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</si>
  <si>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</si>
  <si>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</si>
  <si>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</si>
  <si>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</si>
  <si>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</si>
  <si>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</si>
  <si>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</si>
  <si>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</si>
  <si>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</si>
  <si>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</si>
  <si>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</si>
  <si>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</si>
  <si>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</si>
  <si>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</si>
  <si>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</si>
  <si>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</si>
  <si>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</si>
  <si>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</si>
  <si>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</si>
  <si>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</si>
  <si>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</si>
  <si>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</si>
  <si>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</si>
  <si>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</si>
  <si>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</si>
  <si>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</si>
  <si>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</si>
  <si>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</si>
  <si>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</si>
  <si>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</si>
  <si>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</si>
  <si>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</si>
  <si>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</si>
  <si>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</si>
  <si>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</si>
  <si>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</si>
  <si>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</si>
  <si>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</si>
  <si>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</si>
  <si>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</si>
  <si>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</si>
  <si>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</si>
  <si>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</si>
  <si>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</si>
  <si>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</si>
  <si>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</si>
  <si>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</si>
  <si>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</si>
  <si>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</si>
  <si>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</si>
  <si>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</si>
  <si>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</si>
  <si>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</si>
  <si>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</si>
  <si>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</si>
  <si>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</si>
  <si>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</si>
  <si>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</si>
  <si>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</si>
  <si>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</si>
  <si>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</si>
  <si>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</si>
  <si>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</si>
  <si>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</si>
  <si>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</si>
  <si>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</si>
  <si>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</si>
  <si>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</si>
  <si>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</si>
  <si>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</si>
  <si>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</si>
  <si>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</si>
  <si>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</si>
  <si>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</si>
  <si>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</si>
  <si>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</si>
  <si>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</si>
  <si>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</si>
  <si>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</si>
  <si>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</si>
  <si>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</si>
  <si>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</si>
  <si>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</si>
  <si>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</si>
  <si>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</si>
  <si>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</si>
  <si>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</si>
  <si>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</si>
  <si>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</si>
  <si>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</si>
  <si>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</si>
  <si>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</si>
  <si>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</si>
  <si>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</si>
  <si>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</si>
  <si>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</si>
  <si>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</si>
  <si>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</si>
  <si>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</si>
  <si>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</si>
  <si>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</si>
  <si>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</si>
  <si>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</si>
  <si>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</si>
  <si>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</si>
  <si>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</si>
  <si>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</si>
  <si>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</si>
  <si>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</si>
  <si>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</si>
  <si>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</si>
  <si>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</si>
  <si>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</si>
  <si>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</si>
  <si>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</si>
  <si>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</si>
  <si>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</si>
  <si>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</si>
  <si>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</si>
  <si>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</si>
  <si>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</si>
  <si>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</si>
  <si>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</si>
  <si>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</si>
  <si>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</si>
  <si>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</si>
  <si>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</si>
  <si>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</si>
  <si>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</si>
  <si>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</si>
  <si>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</si>
  <si>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</si>
  <si>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</si>
  <si>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</si>
  <si>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</si>
  <si>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</si>
  <si>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</si>
  <si>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</si>
  <si>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</si>
  <si>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</si>
  <si>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</si>
  <si>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</si>
  <si>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</si>
  <si>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</si>
  <si>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</si>
  <si>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</si>
  <si>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</si>
  <si>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</si>
  <si>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</si>
  <si>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</si>
  <si>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</si>
  <si>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</si>
  <si>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</si>
  <si>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</si>
  <si>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</si>
  <si>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</si>
  <si>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</si>
  <si>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</si>
  <si>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</si>
  <si>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</si>
  <si>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</si>
  <si>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</si>
  <si>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</si>
  <si>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</si>
  <si>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</si>
  <si>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</si>
  <si>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</si>
  <si>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</si>
  <si>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</si>
  <si>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</si>
  <si>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</si>
  <si>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</si>
  <si>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</si>
  <si>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</si>
  <si>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</si>
  <si>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</si>
  <si>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</si>
  <si>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</si>
  <si>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</si>
  <si>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</si>
  <si>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</si>
  <si>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</si>
  <si>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</si>
  <si>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</si>
  <si>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</si>
  <si>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</si>
  <si>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</si>
  <si>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</si>
  <si>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</si>
  <si>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</si>
  <si>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</si>
  <si>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</si>
  <si>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</si>
  <si>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</si>
  <si>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</si>
  <si>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</si>
  <si>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</si>
  <si>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</si>
  <si>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</si>
  <si>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</si>
  <si>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</si>
  <si>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</si>
  <si>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</si>
  <si>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</si>
  <si>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</si>
  <si>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</si>
  <si>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</si>
  <si>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</si>
  <si>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</si>
  <si>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</si>
  <si>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</si>
  <si>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</si>
  <si>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</si>
  <si>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</si>
  <si>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</si>
  <si>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</si>
  <si>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</si>
  <si>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</si>
  <si>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</si>
  <si>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</si>
  <si>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</si>
  <si>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</si>
  <si>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</si>
  <si>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</si>
  <si>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</si>
  <si>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</si>
  <si>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</si>
  <si>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</si>
  <si>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</si>
  <si>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</si>
  <si>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</si>
  <si>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</si>
  <si>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</si>
  <si>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</si>
  <si>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</si>
  <si>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</si>
  <si>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</si>
  <si>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</si>
  <si>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</si>
  <si>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</si>
  <si>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</si>
  <si>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</si>
  <si>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</si>
  <si>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</si>
  <si>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</si>
  <si>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</si>
  <si>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</si>
  <si>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</si>
  <si>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</si>
  <si>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</si>
  <si>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</si>
  <si>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</si>
  <si>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</si>
  <si>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</si>
  <si>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</si>
  <si>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</si>
  <si>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</si>
  <si>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</si>
  <si>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</si>
  <si>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</si>
  <si>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</si>
  <si>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</si>
  <si>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</si>
  <si>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</si>
  <si>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</si>
  <si>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</si>
  <si>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</si>
  <si>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</si>
  <si>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</si>
  <si>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</si>
  <si>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</si>
  <si>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</si>
  <si>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</si>
  <si>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</si>
  <si>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</si>
  <si>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</si>
  <si>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</si>
  <si>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</si>
  <si>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</si>
  <si>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</si>
  <si>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</si>
  <si>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</si>
  <si>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</si>
  <si>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</si>
  <si>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</si>
  <si>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</si>
  <si>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</si>
  <si>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</si>
  <si>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</si>
  <si>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</si>
  <si>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</si>
  <si>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</si>
  <si>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</si>
  <si>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</si>
  <si>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</si>
  <si>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</si>
  <si>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</si>
  <si>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</si>
  <si>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</si>
  <si>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</si>
  <si>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</si>
  <si>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</si>
  <si>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</si>
  <si>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</si>
  <si>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</si>
  <si>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</si>
  <si>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</si>
  <si>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</si>
  <si>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</si>
  <si>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</si>
  <si>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</si>
  <si>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</si>
  <si>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</si>
  <si>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</si>
  <si>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</si>
  <si>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</si>
  <si>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</si>
  <si>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</si>
  <si>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</si>
  <si>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</si>
  <si>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</si>
  <si>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</si>
  <si>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</si>
  <si>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</si>
  <si>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</si>
  <si>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</si>
  <si>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</si>
  <si>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</si>
  <si>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</si>
  <si>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</si>
  <si>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</si>
  <si>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</si>
  <si>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</si>
  <si>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</si>
  <si>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</si>
  <si>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</si>
  <si>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</si>
  <si>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</si>
  <si>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</si>
  <si>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</si>
  <si>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</si>
  <si>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</si>
  <si>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</si>
  <si>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</si>
  <si>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</si>
  <si>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</si>
  <si>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</si>
  <si>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</si>
  <si>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</si>
  <si>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</si>
  <si>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</si>
  <si>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</si>
  <si>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</si>
  <si>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</si>
  <si>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</si>
  <si>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</si>
  <si>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</si>
  <si>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</si>
  <si>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</si>
  <si>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</si>
  <si>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</si>
  <si>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</si>
  <si>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</si>
  <si>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</si>
  <si>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</si>
  <si>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</si>
  <si>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</si>
  <si>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</si>
  <si>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</si>
  <si>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</si>
  <si>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</si>
  <si>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</si>
  <si>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</si>
  <si>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</si>
  <si>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</si>
  <si>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</si>
  <si>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</si>
  <si>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</si>
  <si>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</si>
  <si>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</si>
  <si>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</si>
  <si>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</si>
  <si>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</si>
  <si>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</si>
  <si>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</si>
  <si>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</si>
  <si>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</si>
  <si>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</si>
  <si>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</si>
  <si>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</si>
  <si>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</si>
  <si>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</si>
  <si>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</si>
  <si>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</si>
  <si>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</si>
  <si>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</si>
  <si>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</si>
  <si>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</si>
  <si>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</si>
  <si>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</si>
  <si>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</si>
  <si>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</si>
  <si>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</si>
  <si>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</si>
  <si>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</si>
  <si>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</si>
  <si>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</si>
  <si>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</si>
  <si>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</si>
  <si>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</si>
  <si>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</si>
  <si>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</si>
  <si>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</si>
  <si>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</si>
  <si>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</si>
  <si>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</si>
  <si>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</si>
  <si>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</si>
  <si>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</si>
  <si>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</si>
  <si>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</si>
  <si>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</si>
  <si>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</si>
  <si>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</si>
  <si>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</si>
  <si>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</si>
  <si>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</si>
  <si>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</si>
  <si>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</si>
  <si>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</si>
  <si>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</si>
  <si>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</si>
  <si>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</si>
  <si>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</si>
  <si>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</si>
  <si>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</si>
  <si>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</si>
  <si>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</si>
  <si>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</si>
  <si>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</si>
  <si>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</si>
  <si>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</si>
  <si>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</si>
  <si>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</si>
  <si>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</si>
  <si>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</si>
  <si>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</si>
  <si>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</si>
  <si>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</si>
  <si>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</si>
  <si>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</si>
  <si>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</si>
  <si>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</si>
  <si>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</si>
  <si>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</si>
  <si>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</si>
  <si>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</si>
  <si>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</si>
  <si>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</si>
  <si>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</si>
  <si>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</si>
  <si>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</si>
  <si>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</si>
  <si>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</si>
  <si>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</si>
  <si>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</si>
  <si>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</si>
  <si>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</si>
  <si>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</si>
  <si>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</si>
  <si>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</si>
  <si>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</si>
  <si>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</si>
  <si>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</si>
  <si>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</si>
  <si>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</si>
  <si>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</si>
  <si>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</si>
  <si>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</si>
  <si>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</si>
  <si>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</si>
  <si>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</si>
  <si>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</si>
  <si>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</si>
  <si>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</si>
  <si>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</si>
  <si>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</si>
  <si>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</si>
  <si>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</si>
  <si>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</si>
  <si>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</si>
  <si>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</si>
  <si>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</si>
  <si>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</si>
  <si>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</si>
  <si>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</si>
  <si>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</si>
  <si>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</si>
  <si>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</si>
  <si>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</si>
  <si>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</si>
  <si>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</si>
  <si>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</si>
  <si>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</si>
  <si>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</si>
  <si>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</si>
  <si>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</si>
  <si>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</si>
  <si>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</si>
  <si>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</si>
  <si>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</si>
  <si>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</si>
  <si>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</si>
  <si>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</si>
  <si>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</si>
  <si>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</si>
  <si>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</si>
  <si>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</si>
  <si>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</si>
  <si>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</si>
  <si>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</si>
  <si>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</si>
  <si>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</si>
  <si>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</si>
  <si>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</si>
  <si>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</si>
  <si>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</si>
  <si>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</si>
  <si>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</si>
  <si>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</si>
  <si>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</si>
  <si>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</si>
  <si>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</si>
  <si>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</si>
  <si>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</si>
  <si>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</si>
  <si>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</si>
  <si>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</si>
  <si>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</si>
  <si>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</si>
  <si>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</si>
  <si>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</si>
  <si>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</si>
  <si>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</si>
  <si>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</si>
  <si>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</si>
  <si>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</si>
  <si>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</si>
  <si>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</si>
  <si>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</si>
  <si>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</si>
  <si>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</si>
  <si>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</si>
  <si>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</si>
  <si>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</si>
  <si>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</si>
  <si>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</si>
  <si>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</si>
  <si>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</si>
  <si>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</si>
  <si>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</si>
  <si>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</si>
  <si>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</si>
  <si>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</si>
  <si>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</si>
  <si>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</si>
  <si>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</si>
  <si>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</si>
  <si>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</si>
  <si>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</si>
  <si>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</si>
  <si>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</si>
  <si>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</si>
  <si>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</si>
  <si>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</si>
  <si>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</si>
  <si>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</si>
  <si>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</si>
  <si>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</si>
  <si>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</si>
  <si>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</si>
  <si>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</si>
  <si>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</si>
  <si>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</si>
  <si>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</si>
  <si>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</si>
  <si>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</si>
  <si>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</si>
  <si>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</si>
  <si>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</si>
  <si>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</si>
  <si>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</si>
  <si>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</si>
  <si>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</si>
  <si>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</si>
  <si>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</si>
  <si>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</si>
  <si>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</si>
  <si>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</si>
  <si>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</si>
  <si>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</si>
  <si>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</si>
  <si>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</si>
  <si>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</si>
  <si>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</si>
  <si>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</si>
  <si>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</si>
  <si>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</si>
  <si>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</si>
  <si>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</si>
  <si>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</si>
  <si>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</si>
  <si>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</si>
  <si>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</si>
  <si>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</si>
  <si>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</si>
  <si>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</si>
  <si>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</si>
  <si>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</si>
  <si>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</si>
  <si>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</si>
  <si>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</si>
  <si>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</si>
  <si>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</si>
  <si>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</si>
  <si>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</si>
  <si>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</si>
  <si>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</si>
  <si>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</si>
  <si>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</si>
  <si>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</si>
  <si>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</si>
  <si>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</si>
  <si>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</si>
  <si>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</si>
  <si>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</si>
  <si>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</si>
  <si>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</si>
  <si>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</si>
  <si>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</si>
  <si>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</si>
  <si>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</si>
  <si>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</si>
  <si>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</si>
  <si>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</si>
  <si>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</si>
  <si>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</si>
  <si>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</si>
  <si>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</si>
  <si>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</si>
  <si>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</si>
  <si>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</si>
  <si>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</si>
  <si>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</si>
  <si>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</si>
  <si>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</si>
  <si>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</si>
  <si>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</si>
  <si>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</si>
  <si>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</si>
  <si>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</si>
  <si>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</si>
  <si>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</si>
  <si>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</si>
  <si>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</si>
  <si>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</si>
  <si>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</si>
  <si>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</si>
  <si>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</si>
  <si>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</si>
  <si>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</si>
  <si>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</si>
  <si>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</si>
  <si>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</si>
  <si>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</si>
  <si>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</si>
  <si>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</si>
  <si>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</si>
  <si>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</si>
  <si>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</si>
  <si>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</si>
  <si>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</si>
  <si>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</si>
  <si>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</si>
  <si>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</si>
  <si>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</si>
  <si>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</si>
  <si>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</si>
  <si>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</si>
  <si>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</si>
  <si>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</si>
  <si>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</si>
  <si>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</si>
  <si>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</si>
  <si>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</si>
  <si>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</si>
  <si>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</si>
  <si>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</si>
  <si>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</si>
  <si>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</si>
  <si>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</si>
  <si>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</si>
  <si>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</si>
  <si>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</si>
  <si>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</si>
  <si>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</si>
  <si>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</si>
  <si>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</si>
  <si>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</si>
  <si>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</si>
  <si>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</si>
  <si>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</si>
  <si>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</si>
  <si>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</si>
  <si>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</si>
  <si>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</si>
  <si>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</si>
  <si>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</si>
  <si>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</si>
  <si>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</si>
  <si>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</si>
  <si>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</si>
  <si>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</si>
  <si>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</si>
  <si>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</si>
  <si>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</si>
  <si>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</si>
  <si>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</si>
  <si>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</si>
  <si>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</si>
  <si>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</si>
  <si>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</si>
  <si>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</si>
  <si>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</si>
  <si>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</si>
  <si>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</si>
  <si>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</si>
  <si>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</si>
  <si>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</si>
  <si>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</si>
  <si>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</si>
  <si>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</si>
  <si>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</si>
  <si>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</si>
  <si>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</si>
  <si>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</si>
  <si>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</si>
  <si>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</si>
  <si>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</si>
  <si>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</si>
  <si>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</si>
  <si>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</si>
  <si>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</si>
  <si>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</si>
  <si>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</si>
  <si>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</si>
  <si>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</si>
  <si>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</si>
  <si>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</si>
  <si>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</si>
  <si>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</si>
  <si>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</si>
  <si>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</si>
  <si>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</si>
  <si>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</si>
  <si>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</si>
  <si>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</si>
  <si>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</si>
  <si>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</si>
  <si>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</si>
  <si>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</si>
  <si>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</si>
  <si>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</si>
  <si>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</si>
  <si>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</si>
  <si>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</si>
  <si>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</si>
  <si>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</si>
  <si>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</si>
  <si>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</si>
  <si>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</si>
  <si>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</si>
  <si>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</si>
  <si>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</si>
  <si>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</si>
  <si>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</si>
  <si>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</si>
  <si>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</si>
  <si>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</si>
  <si>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</si>
  <si>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</si>
  <si>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</si>
  <si>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</si>
  <si>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</si>
  <si>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</si>
  <si>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</si>
  <si>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</si>
  <si>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</si>
  <si>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</si>
  <si>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</si>
  <si>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</si>
  <si>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</si>
  <si>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</si>
  <si>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</si>
  <si>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</si>
  <si>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</si>
  <si>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</si>
  <si>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</si>
  <si>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</si>
  <si>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</si>
  <si>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</si>
  <si>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</si>
  <si>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</si>
  <si>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</si>
  <si>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</si>
  <si>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</si>
  <si>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</si>
  <si>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</si>
  <si>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</si>
  <si>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</si>
  <si>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</si>
  <si>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</si>
  <si>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</si>
  <si>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</si>
  <si>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</si>
  <si>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</si>
  <si>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</si>
  <si>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</si>
  <si>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</si>
  <si>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</si>
  <si>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</si>
  <si>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</si>
  <si>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</si>
  <si>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</si>
  <si>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</si>
  <si>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</si>
  <si>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</si>
  <si>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</si>
  <si>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</si>
  <si>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</si>
  <si>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</si>
  <si>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</si>
  <si>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</si>
  <si>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</si>
  <si>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</si>
  <si>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</si>
  <si>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</si>
  <si>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</si>
  <si>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</si>
  <si>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</si>
  <si>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</si>
  <si>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</si>
  <si>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</si>
  <si>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</si>
  <si>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</si>
  <si>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</si>
  <si>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</si>
  <si>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</si>
  <si>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</si>
  <si>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</si>
  <si>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</si>
  <si>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</si>
  <si>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</si>
  <si>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</si>
  <si>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</si>
  <si>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</si>
  <si>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</si>
  <si>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</si>
  <si>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</si>
  <si>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</si>
  <si>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</si>
  <si>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</si>
  <si>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</si>
  <si>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</si>
  <si>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</si>
  <si>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</si>
  <si>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</si>
  <si>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</si>
  <si>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</si>
  <si>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</si>
  <si>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</si>
  <si>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</si>
  <si>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</si>
  <si>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</si>
  <si>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</si>
  <si>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</si>
  <si>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</si>
  <si>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</si>
  <si>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</si>
  <si>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</si>
  <si>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</si>
  <si>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</si>
  <si>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</si>
  <si>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</si>
  <si>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</si>
  <si>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</si>
  <si>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</si>
  <si>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</si>
  <si>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</si>
  <si>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</si>
  <si>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</si>
  <si>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</si>
  <si>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</si>
  <si>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</si>
  <si>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</si>
  <si>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</si>
  <si>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</si>
  <si>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</si>
  <si>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</si>
  <si>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</si>
  <si>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</si>
  <si>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</si>
  <si>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</si>
  <si>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</si>
  <si>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</si>
  <si>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</si>
  <si>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</si>
  <si>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</si>
  <si>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</si>
  <si>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</si>
  <si>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</si>
  <si>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</si>
  <si>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</si>
  <si>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</si>
  <si>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</si>
  <si>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</si>
  <si>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</si>
  <si>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</si>
  <si>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</si>
  <si>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</si>
  <si>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</si>
  <si>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</si>
  <si>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</si>
  <si>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</si>
  <si>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</si>
  <si>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</si>
  <si>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</si>
  <si>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</si>
  <si>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</si>
  <si>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</si>
  <si>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</si>
  <si>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</si>
  <si>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</si>
  <si>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</si>
  <si>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</si>
  <si>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</si>
  <si>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</si>
  <si>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</si>
  <si>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</si>
  <si>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</si>
  <si>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</si>
  <si>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</si>
  <si>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</si>
  <si>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</si>
  <si>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</si>
  <si>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</si>
  <si>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</si>
  <si>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</si>
  <si>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</si>
  <si>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</si>
  <si>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</si>
  <si>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</si>
  <si>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</si>
  <si>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</si>
  <si>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</si>
  <si>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</si>
  <si>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</si>
  <si>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</si>
  <si>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</si>
  <si>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</si>
  <si>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</si>
  <si>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</si>
  <si>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</si>
  <si>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</si>
  <si>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</si>
  <si>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</si>
  <si>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</si>
  <si>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</si>
  <si>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</si>
  <si>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</si>
  <si>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</si>
  <si>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</si>
  <si>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</si>
  <si>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</si>
  <si>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</si>
  <si>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</si>
  <si>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</si>
  <si>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</si>
  <si>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</si>
  <si>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</si>
  <si>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</si>
  <si>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</si>
  <si>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</si>
  <si>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</si>
  <si>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</si>
  <si>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</si>
  <si>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</si>
  <si>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</si>
  <si>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</si>
  <si>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</si>
  <si>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</si>
  <si>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</si>
  <si>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</si>
  <si>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</si>
  <si>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</si>
  <si>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</si>
  <si>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</si>
  <si>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</si>
  <si>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</si>
  <si>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</si>
  <si>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</si>
  <si>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</si>
  <si>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</si>
  <si>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</si>
  <si>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</si>
  <si>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</si>
  <si>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</si>
  <si>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</si>
  <si>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</si>
  <si>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</si>
  <si>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</si>
  <si>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</si>
  <si>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</si>
  <si>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</si>
  <si>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</si>
  <si>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</si>
  <si>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</si>
  <si>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</si>
  <si>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</si>
  <si>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</si>
  <si>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</si>
  <si>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</si>
  <si>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</si>
  <si>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</si>
  <si>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</si>
  <si>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</si>
  <si>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</si>
  <si>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</si>
  <si>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</si>
  <si>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</si>
  <si>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</si>
  <si>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</si>
  <si>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</si>
  <si>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</si>
  <si>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</si>
  <si>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</si>
  <si>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</si>
  <si>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</si>
  <si>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</si>
  <si>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</si>
  <si>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</si>
  <si>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</si>
  <si>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</si>
  <si>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</si>
  <si>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</si>
  <si>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</si>
  <si>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</si>
  <si>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</si>
  <si>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</si>
  <si>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</si>
  <si>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</si>
  <si>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</si>
  <si>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</si>
  <si>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</si>
  <si>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</si>
  <si>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</si>
  <si>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</si>
  <si>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</si>
  <si>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</si>
  <si>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</si>
  <si>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</si>
  <si>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</si>
  <si>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</si>
  <si>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</si>
  <si>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</si>
  <si>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</si>
  <si>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</si>
  <si>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</si>
  <si>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</si>
  <si>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</si>
  <si>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</si>
  <si>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</si>
  <si>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</si>
  <si>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</si>
  <si>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</si>
  <si>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</si>
  <si>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</si>
  <si>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</si>
  <si>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</si>
  <si>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</si>
  <si>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</si>
  <si>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</si>
  <si>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</si>
  <si>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</si>
  <si>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</si>
  <si>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</si>
  <si>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</si>
  <si>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</si>
  <si>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</si>
  <si>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</si>
  <si>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</si>
  <si>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</si>
  <si>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</si>
  <si>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</si>
  <si>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</si>
  <si>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</si>
  <si>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</si>
  <si>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</si>
  <si>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</si>
  <si>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</si>
  <si>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</si>
  <si>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</si>
  <si>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</si>
  <si>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</si>
  <si>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</si>
  <si>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</si>
  <si>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</si>
  <si>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</si>
  <si>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</si>
  <si>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</si>
  <si>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</si>
  <si>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</si>
  <si>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</si>
  <si>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</si>
  <si>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</si>
  <si>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</si>
  <si>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</si>
  <si>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</si>
  <si>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</si>
  <si>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</si>
  <si>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</si>
  <si>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</si>
  <si>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</si>
  <si>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</si>
  <si>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</si>
  <si>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</si>
  <si>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</si>
  <si>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</si>
  <si>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</si>
  <si>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</si>
  <si>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</si>
  <si>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</si>
  <si>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</si>
  <si>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</si>
  <si>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</si>
  <si>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</si>
  <si>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</si>
  <si>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</si>
  <si>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</si>
  <si>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</si>
  <si>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</si>
  <si>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</si>
  <si>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</si>
  <si>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</si>
  <si>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</si>
  <si>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</si>
  <si>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</si>
  <si>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</si>
  <si>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</si>
  <si>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</si>
  <si>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</si>
  <si>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</si>
  <si>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</si>
  <si>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</si>
  <si>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</si>
  <si>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</si>
  <si>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</si>
  <si>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</si>
  <si>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</si>
  <si>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</si>
  <si>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</si>
  <si>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</si>
  <si>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</si>
  <si>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</si>
  <si>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</si>
  <si>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</si>
  <si>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</si>
  <si>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</si>
  <si>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</si>
  <si>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</si>
  <si>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</si>
  <si>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</si>
  <si>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</si>
  <si>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</si>
  <si>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</si>
  <si>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</si>
  <si>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</si>
  <si>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</si>
  <si>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</si>
  <si>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</si>
  <si>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</si>
  <si>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</si>
  <si>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</si>
  <si>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</si>
  <si>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</si>
  <si>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</si>
  <si>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</si>
  <si>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</si>
  <si>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</si>
  <si>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</si>
  <si>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</si>
  <si>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</si>
  <si>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</si>
  <si>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</si>
  <si>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</si>
  <si>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</si>
  <si>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</si>
  <si>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</si>
  <si>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</si>
  <si>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</si>
  <si>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</si>
  <si>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</si>
  <si>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</si>
  <si>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</si>
  <si>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</si>
  <si>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</si>
  <si>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</si>
  <si>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</si>
  <si>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</si>
  <si>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</si>
  <si>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</si>
  <si>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</si>
  <si>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</si>
  <si>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</si>
  <si>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</si>
  <si>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</si>
  <si>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</si>
  <si>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</si>
  <si>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</si>
  <si>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</si>
  <si>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</si>
  <si>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</si>
  <si>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</si>
  <si>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</si>
  <si>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</si>
  <si>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</si>
  <si>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</si>
  <si>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</si>
  <si>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</si>
  <si>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</si>
  <si>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</si>
  <si>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</si>
  <si>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</si>
  <si>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</si>
  <si>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</si>
  <si>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</si>
  <si>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</si>
  <si>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</si>
  <si>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</si>
  <si>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</si>
  <si>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</si>
  <si>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</si>
  <si>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</si>
  <si>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</si>
  <si>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</si>
  <si>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</si>
  <si>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</si>
  <si>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</si>
  <si>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</si>
  <si>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</si>
  <si>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</si>
  <si>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</si>
  <si>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</si>
  <si>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</si>
  <si>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</si>
  <si>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</si>
  <si>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</si>
  <si>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</si>
  <si>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</si>
  <si>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</si>
  <si>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</si>
  <si>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</si>
  <si>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</si>
  <si>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</si>
  <si>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</si>
  <si>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</si>
  <si>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</si>
  <si>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</si>
  <si>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</si>
  <si>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</si>
  <si>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</si>
  <si>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</si>
  <si>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</si>
  <si>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</si>
  <si>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</si>
  <si>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</si>
  <si>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</si>
  <si>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</si>
  <si>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</si>
  <si>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</si>
  <si>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</si>
  <si>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</si>
  <si>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</si>
  <si>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</si>
  <si>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</si>
  <si>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</si>
  <si>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</si>
  <si>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</si>
  <si>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</si>
  <si>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</si>
  <si>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</si>
  <si>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</si>
  <si>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</si>
  <si>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</si>
  <si>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</si>
  <si>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</si>
  <si>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</si>
  <si>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</si>
  <si>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</si>
  <si>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</si>
  <si>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</si>
  <si>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</si>
  <si>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</si>
  <si>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</si>
  <si>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</si>
  <si>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</si>
  <si>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</si>
  <si>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</si>
  <si>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</si>
  <si>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</si>
  <si>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</si>
  <si>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</si>
  <si>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</si>
  <si>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</si>
  <si>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</si>
  <si>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</si>
  <si>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</si>
  <si>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</si>
  <si>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</si>
  <si>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</si>
  <si>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</si>
  <si>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</si>
  <si>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</si>
  <si>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</si>
  <si>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</si>
  <si>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</si>
  <si>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</si>
  <si>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</si>
  <si>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</si>
  <si>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</si>
  <si>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</si>
  <si>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</si>
  <si>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</si>
  <si>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</si>
  <si>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</si>
  <si>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</si>
  <si>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</si>
  <si>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</si>
  <si>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</si>
  <si>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</si>
  <si>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</si>
  <si>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</si>
  <si>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</si>
  <si>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</si>
  <si>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</si>
  <si>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</si>
  <si>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</si>
  <si>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</si>
  <si>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</si>
  <si>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</si>
  <si>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</si>
  <si>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</si>
  <si>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</si>
  <si>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</si>
  <si>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</si>
  <si>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</si>
  <si>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</si>
  <si>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</si>
  <si>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</si>
  <si>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</si>
  <si>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</si>
  <si>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</si>
  <si>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</si>
  <si>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</si>
  <si>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</si>
  <si>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</si>
  <si>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</si>
  <si>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</si>
  <si>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</si>
  <si>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</si>
  <si>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</si>
  <si>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</si>
  <si>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</si>
  <si>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</si>
  <si>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</si>
  <si>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</si>
  <si>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</si>
  <si>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</si>
  <si>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</si>
  <si>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</si>
  <si>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</si>
  <si>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</si>
  <si>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</si>
  <si>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</si>
  <si>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</si>
  <si>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</si>
  <si>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</si>
  <si>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</si>
  <si>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</si>
  <si>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</si>
  <si>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</si>
  <si>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</si>
  <si>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</si>
  <si>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</si>
  <si>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</si>
  <si>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</si>
  <si>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</si>
  <si>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</si>
  <si>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</si>
  <si>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</si>
  <si>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</si>
  <si>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</si>
  <si>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</si>
  <si>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</si>
  <si>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</si>
  <si>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</si>
  <si>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</si>
  <si>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</si>
  <si>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</si>
  <si>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</si>
  <si>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</si>
  <si>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</si>
  <si>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</si>
  <si>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</si>
  <si>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</si>
  <si>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</si>
  <si>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</si>
  <si>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</si>
  <si>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</si>
  <si>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</si>
  <si>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</si>
  <si>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</si>
  <si>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</si>
  <si>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</si>
  <si>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</si>
  <si>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</si>
  <si>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</si>
  <si>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</si>
  <si>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</si>
  <si>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</si>
  <si>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</si>
  <si>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</si>
  <si>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</si>
  <si>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</si>
  <si>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</si>
  <si>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</si>
  <si>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</si>
  <si>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</si>
  <si>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</si>
  <si>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</si>
  <si>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</si>
  <si>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</si>
  <si>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</si>
  <si>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</si>
  <si>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</si>
  <si>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</si>
  <si>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</si>
  <si>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</si>
  <si>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</si>
  <si>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</si>
  <si>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</si>
  <si>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</si>
  <si>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</si>
  <si>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</si>
  <si>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</si>
  <si>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</si>
  <si>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</si>
  <si>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</si>
  <si>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</si>
  <si>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</si>
  <si>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</si>
  <si>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</si>
  <si>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</si>
  <si>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</si>
  <si>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</si>
  <si>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</si>
  <si>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</si>
  <si>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</si>
  <si>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</si>
  <si>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</si>
  <si>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</si>
  <si>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</si>
  <si>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</si>
  <si>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</si>
  <si>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</si>
  <si>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</si>
  <si>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</si>
  <si>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</si>
  <si>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</si>
  <si>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</si>
  <si>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</si>
  <si>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</si>
  <si>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</si>
  <si>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</si>
  <si>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</si>
  <si>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</si>
  <si>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</si>
  <si>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</si>
  <si>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</si>
  <si>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</si>
  <si>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</si>
  <si>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</si>
  <si>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</si>
  <si>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</si>
  <si>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</si>
  <si>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</si>
  <si>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</si>
  <si>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</si>
  <si>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</si>
  <si>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</si>
  <si>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</si>
  <si>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</si>
  <si>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</si>
  <si>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</si>
  <si>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</si>
  <si>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</si>
  <si>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</si>
  <si>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</si>
  <si>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</si>
  <si>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</si>
  <si>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</si>
  <si>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</si>
  <si>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</si>
  <si>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</si>
  <si>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</si>
  <si>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</si>
  <si>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</si>
  <si>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</si>
  <si>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</si>
  <si>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</si>
  <si>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</si>
  <si>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</si>
  <si>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</si>
  <si>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</si>
  <si>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</si>
  <si>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</si>
  <si>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</si>
  <si>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</si>
  <si>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</si>
  <si>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</si>
  <si>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</si>
  <si>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</si>
  <si>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</si>
  <si>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</si>
  <si>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</si>
  <si>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</si>
  <si>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</si>
  <si>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</si>
  <si>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</si>
  <si>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</si>
  <si>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</si>
  <si>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</si>
  <si>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</si>
  <si>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</si>
  <si>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</si>
  <si>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</si>
  <si>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</si>
  <si>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</si>
  <si>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</si>
  <si>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</si>
  <si>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</si>
  <si>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</si>
  <si>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</si>
  <si>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</si>
  <si>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</si>
  <si>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</si>
  <si>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</si>
  <si>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</si>
  <si>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</si>
  <si>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</si>
  <si>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</si>
  <si>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</si>
  <si>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</si>
  <si>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</si>
  <si>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</si>
  <si>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</si>
  <si>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</si>
  <si>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</si>
  <si>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</si>
  <si>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</si>
  <si>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</si>
  <si>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</si>
  <si>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</si>
  <si>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</si>
  <si>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</si>
  <si>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</si>
  <si>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</si>
  <si>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</si>
  <si>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</si>
  <si>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</si>
  <si>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</si>
  <si>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</si>
  <si>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</si>
  <si>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</si>
  <si>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</si>
  <si>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</si>
  <si>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</si>
  <si>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</si>
  <si>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</si>
  <si>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</si>
  <si>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</si>
  <si>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</si>
  <si>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</si>
  <si>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</si>
  <si>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</si>
  <si>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</si>
  <si>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</si>
  <si>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</si>
  <si>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</si>
  <si>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</si>
  <si>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</si>
  <si>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</si>
  <si>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</si>
  <si>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</si>
  <si>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</si>
  <si>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</si>
  <si>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</si>
  <si>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</si>
  <si>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</si>
  <si>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</si>
  <si>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</si>
  <si>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</si>
  <si>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</si>
  <si>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</si>
  <si>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</si>
  <si>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</si>
  <si>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</si>
  <si>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</si>
  <si>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</si>
  <si>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</si>
  <si>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</si>
  <si>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</si>
  <si>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</si>
  <si>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</si>
  <si>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</si>
  <si>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</si>
  <si>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</si>
  <si>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</si>
  <si>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</si>
  <si>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</si>
  <si>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</si>
  <si>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</si>
  <si>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</si>
  <si>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</si>
  <si>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</si>
  <si>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</si>
  <si>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</si>
  <si>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</si>
  <si>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</si>
  <si>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</si>
  <si>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</si>
  <si>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</si>
  <si>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</si>
  <si>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</si>
  <si>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</si>
  <si>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</si>
  <si>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</si>
  <si>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</si>
  <si>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</si>
  <si>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</si>
  <si>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</si>
  <si>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</si>
  <si>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</si>
  <si>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</si>
  <si>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</si>
  <si>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</si>
  <si>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</si>
  <si>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</si>
  <si>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</si>
  <si>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</si>
  <si>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</si>
  <si>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</si>
  <si>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</si>
  <si>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</si>
  <si>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</si>
  <si>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</si>
  <si>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</si>
  <si>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</si>
  <si>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</si>
  <si>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</si>
  <si>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</si>
  <si>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</si>
  <si>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</si>
  <si>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</si>
  <si>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</si>
  <si>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</si>
  <si>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</si>
  <si>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</si>
  <si>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</si>
  <si>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</si>
  <si>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</si>
  <si>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</si>
  <si>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</si>
  <si>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</si>
  <si>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</si>
  <si>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</si>
  <si>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</si>
  <si>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</si>
  <si>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</si>
  <si>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</si>
  <si>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</si>
  <si>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</si>
  <si>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</si>
  <si>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</si>
  <si>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</si>
  <si>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</si>
  <si>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</si>
  <si>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</si>
  <si>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</si>
  <si>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</si>
  <si>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</si>
  <si>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</si>
  <si>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</si>
  <si>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</si>
  <si>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</si>
  <si>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</si>
  <si>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</si>
  <si>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</si>
  <si>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</si>
  <si>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</si>
  <si>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</si>
  <si>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</si>
  <si>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</si>
  <si>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</si>
  <si>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</si>
  <si>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</si>
  <si>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</si>
  <si>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</si>
  <si>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</si>
  <si>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</si>
  <si>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</si>
  <si>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</si>
  <si>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</si>
  <si>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</si>
  <si>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</si>
  <si>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</si>
  <si>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</si>
  <si>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</si>
  <si>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</si>
  <si>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</si>
  <si>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</si>
  <si>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</si>
  <si>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</si>
  <si>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</si>
  <si>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</si>
  <si>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</si>
  <si>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</si>
  <si>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</si>
  <si>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</si>
  <si>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</si>
  <si>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</si>
  <si>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</si>
  <si>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</si>
  <si>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</si>
  <si>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</si>
  <si>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</si>
  <si>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</si>
  <si>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</si>
  <si>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</si>
  <si>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</si>
  <si>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</si>
  <si>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</si>
  <si>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</si>
  <si>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</si>
  <si>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</si>
  <si>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</si>
  <si>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</si>
  <si>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</si>
  <si>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</si>
  <si>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</si>
  <si>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</si>
  <si>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</si>
  <si>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</si>
  <si>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</si>
  <si>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</si>
  <si>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</si>
  <si>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</si>
  <si>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</si>
  <si>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</si>
  <si>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</si>
  <si>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</si>
  <si>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</si>
  <si>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</si>
  <si>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</si>
  <si>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</si>
  <si>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</si>
  <si>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</si>
  <si>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</si>
  <si>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</si>
  <si>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</si>
  <si>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</si>
  <si>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</si>
  <si>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</si>
  <si>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</si>
  <si>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</si>
  <si>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</si>
  <si>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</si>
  <si>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</si>
  <si>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</si>
  <si>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</si>
  <si>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</si>
  <si>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</si>
  <si>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</si>
  <si>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</si>
  <si>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</si>
  <si>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</si>
  <si>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</si>
  <si>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</si>
  <si>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</si>
  <si>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</si>
  <si>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</si>
  <si>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</si>
  <si>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</si>
  <si>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</si>
  <si>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</si>
  <si>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</si>
  <si>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</si>
  <si>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</si>
  <si>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</si>
  <si>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</si>
  <si>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</si>
  <si>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</si>
  <si>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</si>
  <si>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</si>
  <si>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</si>
  <si>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</si>
  <si>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</si>
  <si>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</si>
  <si>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</si>
  <si>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</si>
  <si>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</si>
  <si>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</si>
  <si>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</si>
  <si>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</si>
  <si>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</si>
  <si>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</si>
  <si>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</si>
  <si>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</si>
  <si>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</si>
  <si>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</si>
  <si>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</si>
  <si>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</si>
  <si>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</si>
  <si>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</si>
  <si>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</si>
  <si>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</si>
  <si>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</si>
  <si>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</si>
  <si>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</si>
  <si>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</si>
  <si>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</si>
  <si>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</si>
  <si>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</si>
  <si>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</si>
  <si>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</si>
  <si>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</si>
  <si>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</si>
  <si>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</si>
  <si>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</si>
  <si>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</si>
  <si>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</si>
  <si>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</si>
  <si>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</si>
  <si>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</si>
  <si>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</si>
  <si>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</si>
  <si>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</si>
  <si>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</si>
  <si>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</si>
  <si>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</si>
  <si>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</si>
  <si>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</si>
  <si>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</si>
  <si>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</si>
  <si>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</si>
  <si>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</si>
  <si>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</si>
  <si>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</si>
  <si>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</si>
  <si>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</si>
  <si>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</si>
  <si>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</si>
  <si>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</si>
  <si>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</si>
  <si>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</si>
  <si>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</si>
  <si>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</si>
  <si>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</si>
  <si>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</si>
  <si>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</si>
  <si>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</si>
  <si>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</si>
  <si>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</si>
  <si>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</si>
  <si>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</si>
  <si>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</si>
  <si>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</si>
  <si>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</si>
  <si>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</si>
  <si>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</si>
  <si>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</si>
  <si>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</si>
  <si>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</si>
  <si>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</si>
  <si>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</si>
  <si>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</si>
  <si>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</si>
  <si>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</si>
  <si>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</si>
  <si>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</si>
  <si>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</si>
  <si>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</si>
  <si>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</si>
  <si>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</si>
  <si>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</si>
  <si>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</si>
  <si>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</si>
  <si>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</si>
  <si>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</si>
  <si>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</si>
  <si>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</si>
  <si>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</si>
  <si>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</si>
  <si>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</si>
  <si>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</si>
  <si>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</si>
  <si>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</si>
  <si>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</si>
  <si>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</si>
  <si>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</si>
  <si>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</si>
  <si>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</si>
  <si>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</si>
  <si>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</si>
  <si>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</si>
  <si>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</si>
  <si>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</si>
  <si>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</si>
  <si>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</si>
  <si>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</si>
  <si>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</si>
  <si>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</si>
  <si>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</si>
  <si>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</si>
  <si>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</si>
  <si>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</si>
  <si>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</si>
  <si>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</si>
  <si>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</si>
  <si>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</si>
  <si>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</si>
  <si>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</si>
  <si>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</si>
  <si>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</si>
  <si>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</si>
  <si>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</si>
  <si>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</si>
  <si>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</si>
  <si>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</si>
  <si>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</si>
  <si>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</si>
  <si>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</si>
  <si>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</si>
  <si>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</si>
  <si>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</si>
  <si>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</si>
  <si>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</si>
  <si>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</si>
  <si>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</si>
  <si>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</si>
  <si>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</si>
  <si>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</si>
  <si>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</si>
  <si>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</si>
  <si>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</si>
  <si>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</si>
  <si>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</si>
  <si>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</si>
  <si>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</si>
  <si>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</si>
  <si>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</si>
  <si>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</si>
  <si>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</si>
  <si>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</si>
  <si>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</si>
  <si>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</si>
  <si>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</si>
  <si>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</si>
  <si>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</si>
  <si>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</si>
  <si>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</si>
  <si>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</si>
  <si>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</si>
  <si>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</si>
  <si>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</si>
  <si>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</si>
  <si>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</si>
  <si>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</si>
  <si>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</si>
  <si>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</si>
  <si>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</si>
  <si>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</si>
  <si>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</si>
  <si>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</si>
  <si>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</si>
  <si>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</si>
  <si>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</si>
  <si>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</si>
  <si>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</si>
  <si>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</si>
  <si>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</si>
  <si>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</si>
  <si>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</si>
  <si>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</si>
  <si>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</si>
  <si>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</si>
  <si>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</si>
  <si>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</si>
  <si>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</si>
  <si>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</si>
  <si>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</si>
  <si>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</si>
  <si>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</si>
  <si>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</si>
  <si>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</si>
  <si>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</si>
  <si>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</si>
  <si>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</si>
  <si>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</si>
  <si>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</si>
  <si>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</si>
  <si>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</si>
  <si>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</si>
  <si>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</si>
  <si>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</si>
  <si>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</si>
  <si>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</si>
  <si>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</si>
  <si>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</si>
  <si>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</si>
  <si>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</si>
  <si>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</si>
  <si>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</si>
  <si>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</si>
  <si>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</si>
  <si>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</si>
  <si>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</si>
  <si>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</si>
  <si>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</si>
  <si>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</si>
  <si>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</si>
  <si>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</si>
  <si>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</si>
  <si>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</si>
  <si>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</si>
  <si>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</si>
  <si>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</si>
  <si>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</si>
  <si>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</si>
  <si>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</si>
  <si>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</si>
  <si>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</si>
  <si>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</si>
  <si>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</si>
  <si>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</si>
  <si>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</si>
  <si>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</si>
  <si>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</si>
  <si>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</si>
  <si>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</si>
  <si>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</si>
  <si>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</si>
  <si>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</si>
  <si>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</si>
  <si>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</si>
  <si>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</si>
  <si>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</si>
  <si>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</si>
  <si>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</si>
  <si>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</si>
  <si>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</si>
  <si>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</si>
  <si>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</si>
  <si>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</si>
  <si>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</si>
  <si>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</si>
  <si>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</si>
  <si>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</si>
  <si>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</si>
  <si>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</si>
  <si>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</si>
  <si>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</si>
  <si>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</si>
  <si>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</si>
  <si>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</si>
  <si>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</si>
  <si>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</si>
  <si>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</si>
  <si>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</si>
  <si>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</si>
  <si>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</si>
  <si>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</si>
  <si>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</si>
  <si>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</si>
  <si>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</si>
  <si>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</si>
  <si>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</si>
  <si>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</si>
  <si>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</si>
  <si>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</si>
  <si>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</si>
  <si>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</si>
  <si>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</si>
  <si>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</si>
  <si>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</si>
  <si>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</si>
  <si>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</si>
  <si>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</si>
  <si>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</si>
  <si>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</si>
  <si>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</si>
  <si>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</si>
  <si>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</si>
  <si>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</si>
  <si>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</si>
  <si>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</si>
  <si>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</si>
  <si>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</si>
  <si>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</si>
  <si>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</si>
  <si>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</si>
  <si>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</si>
  <si>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</si>
  <si>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</si>
  <si>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</si>
  <si>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</si>
  <si>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</si>
  <si>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</si>
  <si>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</si>
  <si>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</si>
  <si>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</si>
  <si>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</si>
  <si>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</si>
  <si>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</si>
  <si>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</si>
  <si>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</si>
  <si>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</si>
  <si>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</si>
  <si>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</si>
  <si>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</si>
  <si>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</si>
  <si>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</si>
  <si>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</si>
  <si>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</si>
  <si>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</si>
  <si>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</si>
  <si>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</si>
  <si>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</si>
  <si>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</si>
  <si>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</si>
  <si>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</si>
  <si>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</si>
  <si>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</si>
  <si>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</si>
  <si>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</si>
  <si>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</si>
  <si>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</si>
  <si>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</si>
  <si>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</si>
  <si>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</si>
  <si>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</si>
  <si>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</si>
  <si>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</si>
  <si>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</si>
  <si>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</si>
  <si>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</si>
  <si>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</si>
  <si>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</si>
  <si>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</si>
  <si>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</si>
  <si>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</si>
  <si>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</si>
  <si>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</si>
  <si>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</si>
  <si>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</si>
  <si>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</si>
  <si>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</si>
  <si>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</si>
  <si>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</si>
  <si>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</si>
  <si>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</si>
  <si>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</si>
  <si>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</si>
  <si>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</si>
  <si>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</si>
  <si>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</si>
  <si>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</si>
  <si>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</si>
  <si>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</si>
  <si>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</si>
  <si>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</si>
  <si>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</si>
  <si>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</si>
  <si>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</si>
  <si>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</si>
  <si>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</si>
  <si>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</si>
  <si>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</si>
  <si>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</si>
  <si>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</si>
  <si>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</si>
  <si>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</si>
  <si>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</si>
  <si>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</si>
  <si>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</si>
  <si>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</si>
  <si>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</si>
  <si>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</si>
  <si>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</si>
  <si>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</si>
  <si>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</si>
  <si>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</si>
  <si>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</si>
  <si>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</si>
  <si>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</si>
  <si>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</si>
  <si>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</si>
  <si>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</si>
  <si>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</si>
  <si>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</si>
  <si>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</si>
  <si>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</si>
  <si>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</si>
  <si>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</si>
  <si>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</si>
  <si>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</si>
  <si>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</si>
  <si>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</si>
  <si>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</si>
  <si>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</si>
  <si>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</si>
  <si>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</si>
  <si>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</si>
  <si>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</si>
  <si>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</si>
  <si>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</si>
  <si>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</si>
  <si>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</si>
  <si>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</si>
  <si>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</si>
  <si>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</si>
  <si>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</si>
  <si>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</si>
  <si>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</si>
  <si>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</si>
  <si>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</si>
  <si>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</si>
  <si>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</si>
  <si>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</si>
  <si>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</si>
  <si>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</si>
  <si>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</si>
  <si>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</si>
  <si>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</si>
  <si>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</si>
  <si>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</si>
  <si>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</si>
  <si>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</si>
  <si>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</si>
  <si>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</si>
  <si>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</si>
  <si>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</si>
  <si>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</si>
  <si>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</si>
  <si>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</si>
  <si>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</si>
  <si>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</si>
  <si>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</si>
  <si>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</si>
  <si>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</si>
  <si>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</si>
  <si>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</si>
  <si>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</si>
  <si>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</si>
  <si>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</si>
  <si>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</si>
  <si>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</si>
  <si>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</si>
  <si>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</si>
  <si>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</si>
  <si>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</si>
  <si>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</si>
  <si>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</si>
  <si>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</si>
  <si>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</si>
  <si>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</si>
  <si>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</si>
  <si>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</si>
  <si>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</si>
  <si>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</si>
  <si>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</si>
  <si>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</si>
  <si>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</si>
  <si>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</si>
  <si>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</si>
  <si>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</si>
  <si>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</si>
  <si>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</si>
  <si>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</si>
  <si>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</si>
  <si>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</si>
  <si>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</si>
  <si>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</si>
  <si>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</si>
  <si>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</si>
  <si>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</si>
  <si>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</si>
  <si>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</si>
  <si>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</si>
  <si>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</si>
  <si>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</si>
  <si>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</si>
  <si>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</si>
  <si>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</si>
  <si>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</si>
  <si>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</si>
  <si>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</si>
  <si>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</si>
  <si>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</si>
  <si>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</si>
  <si>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</si>
  <si>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</si>
  <si>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</si>
  <si>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</si>
  <si>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</si>
  <si>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</si>
  <si>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</si>
  <si>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</si>
  <si>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</si>
  <si>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</si>
  <si>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</si>
  <si>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</si>
  <si>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</si>
  <si>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</si>
  <si>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</si>
  <si>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</si>
  <si>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</si>
  <si>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</si>
  <si>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</si>
  <si>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</si>
  <si>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</si>
  <si>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</si>
  <si>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</si>
  <si>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</si>
  <si>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</si>
  <si>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</si>
  <si>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</si>
  <si>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</si>
  <si>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</si>
  <si>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</si>
  <si>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</si>
  <si>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</si>
  <si>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</si>
  <si>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</si>
  <si>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</si>
  <si>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</si>
  <si>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</si>
  <si>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</si>
  <si>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</si>
  <si>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</si>
  <si>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</si>
  <si>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</si>
  <si>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</si>
  <si>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</si>
  <si>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</si>
  <si>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</si>
  <si>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</si>
  <si>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</si>
  <si>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</si>
  <si>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</si>
  <si>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</si>
  <si>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</si>
  <si>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</si>
  <si>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</si>
  <si>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</si>
  <si>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</si>
  <si>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</si>
  <si>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</si>
  <si>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</si>
  <si>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</si>
  <si>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</si>
  <si>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</si>
  <si>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</si>
  <si>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</si>
  <si>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</si>
  <si>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</si>
  <si>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</si>
  <si>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</si>
  <si>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</si>
  <si>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</si>
  <si>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</si>
  <si>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</si>
  <si>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</si>
  <si>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</si>
  <si>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</si>
  <si>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</si>
  <si>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</si>
  <si>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</si>
  <si>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</si>
  <si>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</si>
  <si>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</si>
  <si>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</si>
  <si>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</si>
  <si>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</si>
  <si>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</si>
  <si>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</si>
  <si>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</si>
  <si>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</si>
  <si>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</si>
  <si>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</si>
  <si>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</si>
  <si>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</si>
  <si>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</si>
  <si>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</si>
  <si>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</si>
  <si>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</si>
  <si>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</si>
  <si>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</si>
  <si>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</si>
  <si>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</si>
  <si>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</si>
  <si>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</si>
  <si>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</si>
  <si>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</si>
  <si>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</si>
  <si>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</si>
  <si>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</si>
  <si>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</si>
  <si>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</si>
  <si>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</si>
  <si>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</si>
  <si>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</si>
  <si>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</si>
  <si>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</si>
  <si>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</si>
  <si>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</si>
  <si>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</si>
  <si>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</si>
  <si>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</si>
  <si>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</si>
  <si>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</si>
  <si>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</si>
  <si>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</si>
  <si>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</si>
  <si>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</si>
  <si>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</si>
  <si>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</si>
  <si>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</si>
  <si>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</si>
  <si>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</si>
  <si>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</si>
  <si>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</si>
  <si>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</si>
  <si>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</si>
  <si>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</si>
  <si>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</si>
  <si>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</si>
  <si>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</si>
  <si>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</si>
  <si>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</si>
  <si>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</si>
  <si>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</si>
  <si>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</si>
  <si>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</si>
  <si>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</si>
  <si>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</si>
  <si>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</si>
  <si>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</si>
  <si>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</si>
  <si>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</si>
  <si>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</si>
  <si>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</si>
  <si>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</si>
  <si>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</si>
  <si>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</si>
  <si>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</si>
  <si>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</si>
  <si>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</si>
  <si>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</si>
  <si>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</si>
  <si>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</si>
  <si>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</si>
  <si>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</si>
  <si>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</si>
  <si>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</si>
  <si>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</si>
  <si>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</si>
  <si>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</si>
  <si>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</si>
  <si>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</si>
  <si>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</si>
  <si>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</si>
  <si>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</si>
  <si>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</si>
  <si>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</si>
  <si>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</si>
  <si>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</si>
  <si>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</si>
  <si>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</si>
  <si>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</si>
  <si>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</si>
  <si>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</si>
  <si>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</si>
  <si>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</si>
  <si>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</si>
  <si>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</si>
  <si>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</si>
  <si>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</si>
  <si>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</si>
  <si>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</si>
  <si>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</si>
  <si>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</si>
  <si>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</si>
  <si>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</si>
  <si>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</si>
  <si>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</si>
  <si>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</si>
  <si>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</si>
  <si>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</si>
  <si>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</si>
  <si>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</si>
  <si>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</si>
  <si>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</si>
  <si>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</si>
  <si>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</si>
  <si>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</si>
  <si>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</si>
  <si>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</si>
  <si>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</si>
  <si>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</si>
  <si>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</si>
  <si>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</si>
  <si>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</si>
  <si>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</si>
  <si>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</si>
  <si>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</si>
  <si>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</si>
  <si>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</si>
  <si>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</si>
  <si>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</si>
  <si>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</si>
  <si>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</si>
  <si>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</si>
  <si>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</si>
  <si>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</si>
  <si>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</si>
  <si>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</si>
  <si>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</si>
  <si>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</si>
  <si>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</si>
  <si>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</si>
  <si>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</si>
  <si>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</si>
  <si>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</si>
  <si>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</si>
  <si>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</si>
  <si>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</si>
  <si>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</si>
  <si>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</si>
  <si>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</si>
  <si>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</si>
  <si>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</si>
  <si>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</si>
  <si>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</si>
  <si>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</si>
  <si>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</si>
  <si>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</si>
  <si>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</si>
  <si>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</si>
  <si>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</si>
  <si>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</si>
  <si>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</si>
  <si>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</si>
  <si>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</si>
  <si>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</si>
  <si>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</si>
  <si>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</si>
  <si>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</si>
  <si>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</si>
  <si>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</si>
  <si>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</si>
  <si>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</si>
  <si>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</si>
  <si>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</si>
  <si>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</si>
  <si>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</si>
  <si>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</si>
  <si>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</si>
  <si>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</si>
  <si>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</si>
  <si>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</si>
  <si>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</si>
  <si>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</si>
  <si>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</si>
  <si>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</si>
  <si>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</si>
  <si>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</si>
  <si>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</si>
  <si>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</si>
  <si>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</si>
  <si>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</si>
  <si>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</si>
  <si>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</si>
  <si>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</si>
  <si>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</si>
  <si>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</si>
  <si>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</si>
  <si>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</si>
  <si>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</si>
  <si>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</si>
  <si>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</si>
  <si>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</si>
  <si>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</si>
  <si>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</si>
  <si>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</si>
  <si>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</si>
  <si>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</si>
  <si>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</si>
  <si>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</si>
  <si>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</si>
  <si>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</si>
  <si>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</si>
  <si>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</si>
  <si>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</si>
  <si>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</si>
  <si>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</si>
  <si>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</si>
  <si>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</si>
  <si>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</si>
  <si>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</si>
  <si>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</si>
  <si>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</si>
  <si>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</si>
  <si>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</si>
  <si>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</si>
  <si>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</si>
  <si>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</si>
  <si>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</si>
  <si>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</si>
  <si>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</si>
  <si>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</si>
  <si>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</si>
  <si>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</si>
  <si>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</si>
  <si>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</si>
  <si>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</si>
  <si>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</si>
  <si>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</si>
  <si>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</si>
  <si>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</si>
  <si>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</si>
  <si>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</si>
  <si>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</si>
  <si>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</si>
  <si>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</si>
  <si>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</si>
  <si>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</si>
  <si>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</si>
  <si>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</si>
  <si>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</si>
  <si>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</si>
  <si>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</si>
  <si>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</si>
  <si>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</si>
  <si>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</si>
  <si>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</si>
  <si>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</si>
  <si>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</si>
  <si>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</si>
  <si>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</si>
  <si>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</si>
  <si>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</si>
  <si>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</si>
  <si>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</si>
  <si>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</si>
  <si>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</si>
  <si>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</si>
  <si>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</si>
  <si>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</si>
  <si>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</si>
  <si>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</si>
  <si>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</si>
  <si>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</si>
  <si>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</si>
  <si>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</si>
  <si>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</si>
  <si>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</si>
  <si>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</si>
  <si>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</si>
  <si>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</si>
  <si>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</si>
  <si>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</si>
  <si>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</si>
  <si>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</si>
  <si>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</si>
  <si>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</si>
  <si>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</si>
  <si>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</si>
  <si>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</si>
  <si>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</si>
  <si>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</si>
  <si>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</si>
  <si>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</si>
  <si>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</si>
  <si>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</si>
  <si>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</si>
  <si>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</si>
  <si>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</si>
  <si>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</si>
  <si>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</si>
  <si>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</si>
  <si>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</si>
  <si>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</si>
  <si>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</si>
  <si>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</si>
  <si>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</si>
  <si>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</si>
  <si>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</si>
  <si>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</si>
  <si>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</si>
  <si>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</si>
  <si>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</si>
  <si>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</si>
  <si>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</si>
  <si>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</si>
  <si>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</si>
  <si>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</si>
  <si>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</si>
  <si>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</si>
  <si>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</si>
  <si>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</si>
  <si>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</si>
  <si>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</si>
  <si>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</si>
  <si>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</si>
  <si>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</si>
  <si>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</si>
  <si>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</si>
  <si>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</si>
  <si>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</si>
  <si>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</si>
  <si>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</si>
  <si>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</si>
  <si>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</si>
  <si>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</si>
  <si>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</si>
  <si>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</si>
  <si>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</si>
  <si>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</si>
  <si>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</si>
  <si>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</si>
  <si>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</si>
  <si>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</si>
  <si>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</si>
  <si>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</si>
  <si>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</si>
  <si>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</si>
  <si>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</si>
  <si>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</si>
  <si>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</si>
  <si>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</si>
  <si>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</si>
  <si>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</si>
  <si>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</si>
  <si>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</si>
  <si>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</si>
  <si>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</si>
  <si>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</si>
  <si>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</si>
  <si>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</si>
  <si>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</si>
  <si>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</si>
  <si>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</si>
  <si>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</si>
  <si>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</si>
  <si>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</si>
  <si>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</si>
  <si>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</si>
  <si>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</si>
  <si>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</si>
  <si>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</si>
  <si>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</si>
  <si>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</si>
  <si>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</si>
  <si>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</si>
  <si>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</si>
  <si>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</si>
  <si>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</si>
  <si>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</si>
  <si>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</si>
  <si>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</si>
  <si>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</si>
  <si>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</si>
  <si>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</si>
  <si>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</si>
  <si>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</si>
  <si>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</si>
  <si>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</si>
  <si>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</si>
  <si>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</si>
  <si>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</si>
  <si>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</si>
  <si>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</si>
  <si>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</si>
  <si>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</si>
  <si>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</si>
  <si>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</si>
  <si>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</si>
  <si>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</si>
  <si>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</si>
  <si>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</si>
  <si>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</si>
  <si>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</si>
  <si>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</si>
  <si>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</si>
  <si>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</si>
  <si>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</si>
  <si>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</si>
  <si>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</si>
  <si>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</si>
  <si>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</si>
  <si>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</si>
  <si>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</si>
  <si>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</si>
  <si>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</si>
  <si>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</si>
  <si>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</si>
  <si>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</si>
  <si>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</si>
  <si>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</si>
  <si>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</si>
  <si>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</si>
  <si>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</si>
  <si>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</si>
  <si>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</si>
  <si>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</si>
  <si>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</si>
  <si>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</si>
  <si>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</si>
  <si>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</si>
  <si>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</si>
  <si>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</si>
  <si>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</si>
  <si>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</si>
  <si>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</si>
  <si>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</si>
  <si>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</si>
  <si>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</si>
  <si>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</si>
  <si>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</si>
  <si>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</si>
  <si>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</si>
  <si>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</si>
  <si>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</si>
  <si>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</si>
  <si>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</si>
  <si>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</si>
  <si>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</si>
  <si>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</si>
  <si>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</si>
  <si>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</si>
  <si>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</si>
  <si>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</si>
  <si>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</si>
  <si>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</si>
  <si>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</si>
  <si>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</si>
  <si>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</si>
  <si>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</si>
  <si>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</si>
  <si>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</si>
  <si>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</si>
  <si>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</si>
  <si>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</si>
  <si>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</si>
  <si>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</si>
  <si>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</si>
  <si>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</si>
  <si>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</si>
  <si>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</si>
  <si>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</si>
  <si>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</si>
  <si>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</si>
  <si>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</si>
  <si>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</si>
  <si>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</si>
  <si>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</si>
  <si>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</si>
  <si>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</si>
  <si>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</si>
  <si>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</si>
  <si>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</si>
  <si>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</si>
  <si>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</si>
  <si>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</si>
  <si>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</si>
  <si>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</si>
  <si>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</si>
  <si>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</si>
  <si>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</si>
  <si>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</si>
  <si>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</si>
  <si>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</si>
  <si>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</si>
  <si>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</si>
  <si>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</si>
  <si>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</si>
  <si>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</si>
  <si>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</si>
  <si>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</si>
  <si>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</si>
  <si>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</si>
  <si>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</si>
  <si>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</si>
  <si>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</si>
  <si>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</si>
  <si>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</si>
  <si>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</si>
  <si>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</si>
  <si>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</si>
  <si>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</si>
  <si>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</si>
  <si>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</si>
  <si>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</si>
  <si>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</si>
  <si>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</si>
  <si>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</si>
  <si>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</si>
  <si>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</si>
  <si>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</si>
  <si>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</si>
  <si>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</si>
  <si>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</si>
  <si>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</si>
  <si>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</si>
  <si>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</si>
  <si>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</si>
  <si>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</si>
  <si>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</si>
  <si>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</si>
  <si>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</si>
  <si>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</si>
  <si>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</si>
  <si>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</si>
  <si>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</si>
  <si>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</si>
  <si>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</si>
  <si>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</si>
  <si>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</si>
  <si>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</si>
  <si>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</si>
  <si>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</si>
  <si>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</si>
  <si>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</si>
  <si>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</si>
  <si>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</si>
  <si>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</si>
  <si>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</si>
  <si>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</si>
  <si>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</si>
  <si>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</si>
  <si>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</si>
  <si>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</si>
  <si>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</si>
  <si>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</si>
  <si>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</si>
  <si>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</si>
  <si>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</si>
  <si>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</si>
  <si>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</si>
  <si>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</si>
  <si>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</si>
  <si>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</si>
  <si>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</si>
  <si>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</si>
  <si>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</si>
  <si>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</si>
  <si>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</si>
  <si>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</si>
  <si>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</si>
  <si>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</si>
  <si>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</si>
  <si>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</si>
  <si>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</si>
  <si>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</si>
  <si>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</si>
  <si>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</si>
  <si>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</si>
  <si>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</si>
  <si>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</si>
  <si>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</si>
  <si>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</si>
  <si>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</si>
  <si>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</si>
  <si>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</si>
  <si>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</si>
  <si>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</si>
  <si>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</si>
  <si>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</si>
  <si>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</si>
  <si>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</si>
  <si>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</si>
  <si>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</si>
  <si>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</si>
  <si>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</si>
  <si>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</si>
  <si>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</si>
  <si>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</si>
  <si>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</si>
  <si>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</si>
  <si>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</si>
  <si>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</si>
  <si>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</si>
  <si>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</si>
  <si>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</si>
  <si>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</si>
  <si>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</si>
  <si>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</si>
  <si>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</si>
  <si>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</si>
  <si>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</si>
  <si>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</si>
  <si>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</si>
  <si>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</si>
  <si>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</si>
  <si>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</si>
  <si>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</si>
  <si>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</si>
  <si>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</si>
  <si>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</si>
  <si>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</si>
  <si>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</si>
  <si>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</si>
  <si>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</si>
  <si>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</si>
  <si>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</si>
  <si>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</si>
  <si>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</si>
  <si>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</si>
  <si>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</si>
  <si>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</si>
  <si>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</si>
  <si>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</si>
  <si>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</si>
  <si>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</si>
  <si>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</si>
  <si>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</si>
  <si>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</si>
  <si>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</si>
  <si>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</si>
  <si>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</si>
  <si>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</si>
  <si>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</si>
  <si>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</si>
  <si>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</si>
  <si>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</si>
  <si>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</si>
  <si>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</si>
  <si>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</si>
  <si>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</si>
  <si>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</si>
  <si>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</si>
  <si>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</si>
  <si>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</si>
  <si>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</si>
  <si>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</si>
  <si>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</si>
  <si>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</si>
  <si>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</si>
  <si>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</si>
  <si>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</si>
  <si>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</si>
  <si>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</si>
  <si>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</si>
  <si>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</si>
  <si>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</si>
  <si>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</si>
  <si>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</si>
  <si>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</si>
  <si>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</si>
  <si>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</si>
  <si>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</si>
  <si>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</si>
  <si>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</si>
  <si>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</si>
  <si>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</si>
  <si>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</si>
  <si>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</si>
  <si>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</si>
  <si>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</si>
  <si>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</si>
  <si>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</si>
  <si>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</si>
  <si>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</si>
  <si>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</si>
  <si>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</si>
  <si>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</si>
  <si>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</si>
  <si>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</si>
  <si>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</si>
  <si>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</si>
  <si>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</si>
  <si>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</si>
  <si>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</si>
  <si>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</si>
  <si>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</si>
  <si>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</si>
  <si>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</si>
  <si>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</si>
  <si>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</si>
  <si>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</si>
  <si>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</si>
  <si>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</si>
  <si>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</si>
  <si>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</si>
  <si>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</si>
  <si>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</si>
  <si>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</si>
  <si>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</si>
  <si>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</si>
  <si>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</si>
  <si>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</si>
  <si>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</si>
  <si>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</si>
  <si>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</si>
  <si>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</si>
  <si>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</si>
  <si>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</si>
  <si>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</si>
  <si>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</si>
  <si>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</si>
  <si>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</si>
  <si>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</si>
  <si>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</si>
  <si>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</si>
  <si>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</si>
  <si>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</si>
  <si>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</si>
  <si>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</si>
  <si>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</si>
  <si>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</si>
  <si>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</si>
  <si>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</si>
  <si>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</si>
  <si>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</si>
  <si>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</si>
  <si>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</si>
  <si>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</si>
  <si>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</si>
  <si>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</si>
  <si>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</si>
  <si>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</si>
  <si>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</si>
  <si>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</si>
  <si>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</si>
  <si>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</si>
  <si>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</si>
  <si>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</si>
  <si>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</si>
  <si>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</si>
  <si>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</si>
  <si>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</si>
  <si>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</si>
  <si>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</si>
  <si>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</si>
  <si>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</si>
  <si>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</si>
  <si>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</si>
  <si>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</si>
  <si>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</si>
  <si>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</si>
  <si>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</si>
  <si>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</si>
  <si>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</si>
  <si>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</si>
  <si>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</si>
  <si>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</si>
  <si>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</si>
  <si>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</si>
  <si>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</si>
  <si>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</si>
  <si>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</si>
  <si>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</si>
  <si>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</si>
  <si>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</si>
  <si>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</si>
  <si>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</si>
  <si>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</si>
  <si>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</si>
  <si>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</si>
  <si>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</si>
  <si>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</si>
  <si>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</si>
  <si>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</si>
  <si>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</si>
  <si>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</si>
  <si>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</si>
  <si>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</si>
  <si>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</si>
  <si>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</si>
  <si>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</si>
  <si>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</si>
  <si>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</si>
  <si>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</si>
  <si>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</si>
  <si>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</si>
  <si>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</si>
  <si>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</si>
  <si>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</si>
  <si>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</si>
  <si>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</si>
  <si>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</si>
  <si>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</si>
  <si>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</si>
  <si>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</si>
  <si>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</si>
  <si>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</si>
  <si>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</si>
  <si>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</si>
  <si>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</si>
  <si>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</si>
  <si>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</si>
  <si>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</si>
  <si>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</si>
  <si>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</si>
  <si>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</si>
  <si>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</si>
  <si>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</si>
  <si>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</si>
  <si>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</si>
  <si>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</si>
  <si>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</si>
  <si>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</si>
  <si>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</si>
  <si>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</si>
  <si>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</si>
  <si>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</si>
  <si>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</si>
  <si>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</si>
  <si>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</si>
  <si>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</si>
  <si>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</si>
  <si>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</si>
  <si>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</si>
  <si>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</si>
  <si>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</si>
  <si>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</si>
  <si>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</si>
  <si>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</si>
  <si>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</si>
  <si>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</si>
  <si>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</si>
  <si>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</si>
  <si>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</si>
  <si>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</si>
  <si>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</si>
  <si>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</si>
  <si>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</si>
  <si>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</si>
  <si>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</si>
  <si>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</si>
  <si>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</si>
  <si>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</si>
  <si>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</si>
  <si>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</si>
  <si>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</si>
  <si>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</si>
  <si>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</si>
  <si>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</si>
  <si>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</si>
  <si>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</si>
  <si>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</si>
  <si>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</si>
  <si>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</si>
  <si>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</si>
  <si>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</si>
  <si>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</si>
  <si>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</si>
  <si>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</si>
  <si>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</si>
  <si>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</si>
  <si>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</si>
  <si>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</si>
  <si>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</si>
  <si>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</si>
  <si>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</si>
  <si>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</si>
  <si>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</si>
  <si>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</si>
  <si>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</si>
  <si>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</si>
  <si>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</si>
  <si>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</si>
  <si>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</si>
  <si>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</si>
  <si>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</si>
  <si>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</si>
  <si>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</si>
  <si>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</si>
  <si>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</si>
  <si>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</si>
  <si>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</si>
  <si>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</si>
  <si>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</si>
  <si>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</si>
  <si>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</si>
  <si>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</si>
  <si>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</si>
  <si>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</si>
  <si>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</si>
  <si>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</si>
  <si>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</si>
  <si>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</si>
  <si>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</si>
  <si>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</si>
  <si>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</si>
  <si>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</si>
  <si>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</si>
  <si>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</si>
  <si>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</si>
  <si>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</si>
  <si>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</si>
  <si>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</si>
  <si>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</si>
  <si>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</si>
  <si>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</si>
  <si>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</si>
  <si>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</si>
  <si>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</si>
  <si>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</si>
  <si>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</si>
  <si>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</si>
  <si>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</si>
  <si>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</si>
  <si>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</si>
  <si>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</si>
  <si>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</si>
  <si>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</si>
  <si>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</si>
  <si>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</si>
  <si>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</si>
  <si>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</si>
  <si>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</si>
  <si>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</si>
  <si>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</si>
  <si>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</si>
  <si>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</si>
  <si>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</si>
  <si>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</si>
  <si>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</si>
  <si>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</si>
  <si>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</si>
  <si>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</si>
  <si>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</si>
  <si>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</si>
  <si>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</si>
  <si>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</si>
  <si>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</si>
  <si>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</si>
  <si>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</si>
  <si>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</si>
  <si>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</si>
  <si>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</si>
  <si>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</si>
  <si>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</si>
  <si>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</si>
  <si>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</si>
  <si>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</si>
  <si>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</si>
  <si>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</si>
  <si>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</si>
  <si>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</si>
  <si>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</si>
  <si>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</si>
  <si>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</si>
  <si>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</si>
  <si>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</si>
  <si>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</si>
  <si>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</si>
  <si>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</si>
  <si>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</si>
  <si>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</si>
  <si>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</si>
  <si>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</si>
  <si>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</si>
  <si>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</si>
  <si>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</si>
  <si>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</si>
  <si>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</si>
  <si>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</si>
  <si>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</si>
  <si>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</si>
  <si>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</si>
  <si>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</si>
  <si>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</si>
  <si>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</si>
  <si>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</si>
  <si>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</si>
  <si>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</si>
  <si>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</si>
  <si>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</si>
  <si>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</si>
  <si>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</si>
  <si>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</si>
  <si>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</si>
  <si>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</si>
  <si>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</si>
  <si>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</si>
  <si>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</si>
  <si>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</si>
  <si>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</si>
  <si>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</si>
  <si>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</si>
  <si>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</si>
  <si>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</si>
  <si>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</si>
  <si>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</si>
  <si>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</si>
  <si>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</si>
  <si>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</si>
  <si>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</si>
  <si>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</si>
  <si>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</si>
  <si>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</si>
  <si>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</si>
  <si>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</si>
  <si>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</si>
  <si>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</si>
  <si>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</si>
  <si>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</si>
  <si>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</si>
  <si>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</si>
  <si>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</si>
  <si>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</si>
  <si>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</si>
  <si>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</si>
  <si>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</si>
  <si>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</si>
  <si>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</si>
  <si>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</si>
  <si>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</si>
  <si>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</si>
  <si>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</si>
  <si>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</si>
  <si>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</si>
  <si>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</si>
  <si>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</si>
  <si>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</si>
  <si>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</si>
  <si>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</si>
  <si>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</si>
  <si>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</si>
  <si>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</si>
  <si>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</si>
  <si>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</si>
  <si>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</si>
  <si>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</si>
  <si>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</si>
  <si>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</si>
  <si>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</si>
  <si>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</si>
  <si>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</si>
  <si>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</si>
  <si>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</si>
  <si>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</si>
  <si>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</si>
  <si>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</si>
  <si>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</si>
  <si>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</si>
  <si>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</si>
  <si>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</si>
  <si>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</si>
  <si>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</si>
  <si>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</si>
  <si>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</si>
  <si>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</si>
  <si>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</si>
  <si>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</si>
  <si>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</si>
  <si>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</si>
  <si>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</si>
  <si>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</si>
  <si>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</si>
  <si>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</si>
  <si>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</si>
  <si>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</si>
  <si>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</si>
  <si>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</si>
  <si>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</si>
  <si>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</si>
  <si>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</si>
  <si>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</si>
  <si>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</si>
  <si>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</si>
  <si>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</si>
  <si>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</si>
  <si>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</si>
  <si>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</si>
  <si>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</si>
  <si>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</si>
  <si>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</si>
  <si>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</si>
  <si>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</si>
  <si>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</si>
  <si>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</si>
  <si>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</si>
  <si>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</si>
  <si>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</si>
  <si>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</si>
  <si>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</si>
  <si>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</si>
  <si>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</si>
  <si>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</si>
  <si>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</si>
  <si>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</si>
  <si>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</si>
  <si>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</si>
  <si>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</si>
  <si>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</si>
  <si>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</si>
  <si>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</si>
  <si>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</si>
  <si>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</si>
  <si>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</si>
  <si>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</si>
  <si>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</si>
  <si>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</si>
  <si>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</si>
  <si>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</si>
  <si>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</si>
  <si>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</si>
  <si>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</si>
  <si>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</si>
  <si>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</si>
  <si>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</si>
  <si>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</si>
  <si>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</si>
  <si>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</si>
  <si>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</si>
  <si>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</si>
  <si>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</si>
  <si>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</si>
  <si>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</si>
  <si>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</si>
  <si>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</si>
  <si>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</si>
  <si>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</si>
  <si>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</si>
  <si>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</si>
  <si>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</si>
  <si>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</si>
  <si>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</si>
  <si>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</si>
  <si>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</si>
  <si>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</si>
  <si>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</si>
  <si>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</si>
  <si>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</si>
  <si>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</si>
  <si>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</si>
  <si>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</si>
  <si>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</si>
  <si>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</si>
  <si>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</si>
  <si>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</si>
  <si>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</si>
  <si>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</si>
  <si>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</si>
  <si>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</si>
  <si>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</si>
  <si>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</si>
  <si>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</si>
  <si>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</si>
  <si>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</si>
  <si>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</si>
  <si>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</si>
  <si>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</si>
  <si>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</si>
  <si>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</si>
  <si>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</si>
  <si>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</si>
  <si>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</si>
  <si>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</si>
  <si>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</si>
  <si>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</si>
  <si>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</si>
  <si>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</si>
  <si>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</si>
  <si>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</si>
  <si>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</si>
  <si>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</si>
  <si>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</si>
  <si>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</si>
  <si>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</si>
  <si>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</si>
  <si>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</si>
  <si>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</si>
  <si>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</si>
  <si>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</si>
  <si>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</si>
  <si>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</si>
  <si>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</si>
  <si>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</si>
  <si>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</si>
  <si>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</si>
  <si>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</si>
  <si>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</si>
  <si>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</si>
  <si>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</si>
  <si>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</si>
  <si>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</si>
  <si>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</si>
  <si>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</si>
  <si>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</si>
  <si>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</si>
  <si>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</si>
  <si>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</si>
  <si>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</si>
  <si>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</si>
  <si>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</si>
  <si>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</si>
  <si>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</si>
  <si>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</si>
  <si>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</si>
  <si>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</si>
  <si>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</si>
  <si>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</si>
  <si>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</si>
  <si>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</si>
  <si>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</si>
  <si>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</si>
  <si>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</si>
  <si>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</si>
  <si>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</si>
  <si>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</si>
  <si>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</si>
  <si>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</si>
  <si>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</si>
  <si>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</si>
  <si>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</si>
  <si>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</si>
  <si>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</si>
  <si>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</si>
  <si>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</si>
  <si>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</si>
  <si>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</si>
  <si>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</si>
  <si>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</si>
  <si>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</si>
  <si>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</si>
  <si>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</si>
  <si>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</si>
  <si>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</si>
  <si>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</si>
  <si>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</si>
  <si>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</si>
  <si>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</si>
  <si>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</si>
  <si>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</si>
  <si>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</si>
  <si>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</si>
  <si>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</si>
  <si>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</si>
  <si>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</si>
  <si>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</si>
  <si>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</si>
  <si>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</si>
  <si>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</si>
  <si>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</si>
  <si>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</si>
  <si>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</si>
  <si>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</si>
  <si>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</si>
  <si>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</si>
  <si>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</si>
  <si>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</si>
  <si>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</si>
  <si>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</si>
  <si>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</si>
  <si>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</si>
  <si>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</si>
  <si>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</si>
  <si>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</si>
  <si>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</si>
  <si>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</si>
  <si>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</si>
  <si>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</si>
  <si>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</si>
  <si>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</si>
  <si>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</si>
  <si>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</si>
  <si>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</si>
  <si>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</si>
  <si>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</si>
  <si>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</si>
  <si>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</si>
  <si>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</si>
  <si>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</si>
  <si>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</si>
  <si>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</si>
  <si>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</si>
  <si>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</si>
  <si>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</si>
  <si>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</si>
  <si>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</si>
  <si>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</si>
  <si>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</si>
  <si>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</si>
  <si>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</si>
  <si>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</si>
  <si>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</si>
  <si>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</si>
  <si>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</si>
  <si>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</si>
  <si>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</si>
  <si>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</si>
  <si>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</si>
  <si>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</si>
  <si>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</si>
  <si>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</si>
  <si>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</si>
  <si>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</si>
  <si>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</si>
  <si>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</si>
  <si>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</si>
  <si>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</si>
  <si>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</si>
  <si>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</si>
  <si>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</si>
  <si>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</si>
  <si>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</si>
  <si>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</si>
  <si>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</si>
  <si>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</si>
  <si>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</si>
  <si>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</si>
  <si>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</si>
  <si>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</si>
  <si>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</si>
  <si>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</si>
  <si>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</si>
  <si>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</si>
  <si>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</si>
  <si>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</si>
  <si>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</si>
  <si>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</si>
  <si>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</si>
  <si>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</si>
  <si>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</si>
  <si>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</si>
  <si>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</si>
  <si>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</si>
  <si>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</si>
  <si>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</si>
  <si>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</si>
  <si>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</si>
  <si>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</si>
  <si>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</si>
  <si>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</si>
  <si>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</si>
  <si>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</si>
  <si>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</si>
  <si>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</si>
  <si>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</si>
  <si>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</si>
  <si>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</si>
  <si>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</si>
  <si>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</si>
  <si>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</si>
  <si>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</si>
  <si>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</si>
  <si>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</si>
  <si>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</si>
  <si>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</si>
  <si>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</si>
  <si>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</si>
  <si>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</si>
  <si>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</si>
  <si>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</si>
  <si>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</si>
  <si>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</si>
  <si>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</si>
  <si>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</si>
  <si>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</si>
  <si>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</si>
  <si>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</si>
  <si>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</si>
  <si>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</si>
  <si>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</si>
  <si>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</si>
  <si>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</si>
  <si>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</si>
  <si>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</si>
  <si>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</si>
  <si>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</si>
  <si>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</si>
  <si>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</si>
  <si>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</si>
  <si>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</si>
  <si>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</si>
  <si>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</si>
  <si>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</si>
  <si>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</si>
  <si>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</si>
  <si>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</si>
  <si>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</si>
  <si>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</si>
  <si>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</si>
  <si>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</si>
  <si>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</si>
  <si>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</si>
  <si>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</si>
  <si>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</si>
  <si>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</si>
  <si>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</si>
  <si>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</si>
  <si>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</si>
  <si>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</si>
  <si>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</si>
  <si>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</si>
  <si>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</si>
  <si>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</si>
  <si>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</si>
  <si>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</si>
  <si>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</si>
  <si>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</si>
  <si>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</si>
  <si>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</si>
  <si>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</si>
  <si>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</si>
  <si>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</si>
  <si>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</si>
  <si>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</si>
  <si>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</si>
  <si>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</si>
  <si>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</si>
  <si>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</si>
  <si>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</si>
  <si>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</si>
  <si>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</si>
  <si>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</si>
  <si>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</si>
  <si>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</si>
  <si>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</si>
  <si>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</si>
  <si>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</si>
  <si>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</si>
  <si>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</si>
  <si>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</si>
  <si>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</si>
  <si>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</si>
  <si>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</si>
  <si>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</si>
  <si>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</si>
  <si>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</si>
  <si>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</si>
  <si>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</si>
  <si>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</si>
  <si>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</si>
  <si>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</si>
  <si>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</si>
  <si>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</si>
  <si>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</si>
  <si>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</si>
  <si>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</si>
  <si>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</si>
  <si>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</si>
  <si>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</si>
  <si>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</si>
  <si>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</si>
  <si>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</si>
  <si>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</si>
  <si>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</si>
  <si>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</si>
  <si>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</si>
  <si>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</si>
  <si>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</si>
  <si>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</si>
  <si>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</si>
  <si>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</si>
  <si>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</si>
  <si>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</si>
  <si>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</si>
  <si>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</si>
  <si>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</si>
  <si>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</si>
  <si>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</si>
  <si>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</si>
  <si>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</si>
  <si>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</si>
  <si>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</si>
  <si>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</si>
  <si>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</si>
  <si>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</si>
  <si>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</si>
  <si>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</si>
  <si>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</si>
  <si>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</si>
  <si>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</si>
  <si>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</si>
  <si>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</si>
  <si>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</si>
  <si>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</si>
  <si>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</si>
  <si>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</si>
  <si>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</si>
  <si>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</si>
  <si>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</si>
  <si>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</si>
  <si>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</si>
  <si>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</si>
  <si>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</si>
  <si>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</si>
  <si>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</si>
  <si>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</si>
  <si>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</si>
  <si>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</si>
  <si>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</si>
  <si>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</si>
  <si>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</si>
  <si>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</si>
  <si>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</si>
  <si>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</si>
  <si>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</si>
  <si>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</si>
  <si>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</si>
  <si>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</si>
  <si>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</si>
  <si>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</si>
  <si>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</si>
  <si>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</si>
  <si>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</si>
  <si>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</si>
  <si>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</si>
  <si>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</si>
  <si>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</si>
  <si>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</si>
  <si>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</si>
  <si>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</si>
  <si>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</si>
  <si>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</si>
  <si>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</si>
  <si>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</si>
  <si>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</si>
  <si>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</si>
  <si>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</si>
  <si>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</si>
  <si>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</si>
  <si>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</si>
  <si>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</si>
  <si>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</si>
  <si>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</si>
  <si>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</si>
  <si>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</si>
  <si>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</si>
  <si>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</si>
  <si>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</si>
  <si>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</si>
  <si>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</si>
  <si>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</si>
  <si>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</si>
  <si>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</si>
  <si>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</si>
  <si>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</si>
  <si>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</si>
  <si>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</si>
  <si>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</si>
  <si>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</si>
  <si>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</si>
  <si>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</si>
  <si>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</si>
  <si>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</si>
  <si>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</si>
  <si>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</si>
  <si>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</si>
  <si>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</si>
  <si>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</si>
  <si>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</si>
  <si>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</si>
  <si>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</si>
  <si>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</si>
  <si>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</si>
  <si>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</si>
  <si>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</si>
  <si>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</si>
  <si>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</si>
  <si>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</si>
  <si>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</si>
  <si>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</si>
  <si>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</si>
  <si>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</si>
  <si>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</si>
  <si>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</si>
  <si>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</si>
  <si>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</si>
  <si>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</si>
  <si>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</si>
  <si>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</si>
  <si>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</si>
  <si>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</si>
  <si>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</si>
  <si>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</si>
  <si>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</si>
  <si>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</si>
  <si>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</si>
  <si>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</si>
  <si>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</si>
  <si>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</si>
  <si>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</si>
  <si>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</si>
  <si>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</si>
  <si>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</si>
  <si>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</si>
  <si>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</si>
  <si>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</si>
  <si>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</si>
  <si>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</si>
  <si>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</si>
  <si>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</si>
  <si>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</si>
  <si>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</si>
  <si>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</si>
  <si>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</si>
  <si>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</si>
  <si>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</si>
  <si>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</si>
  <si>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</si>
  <si>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</si>
  <si>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</si>
  <si>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</si>
  <si>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</si>
  <si>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</si>
  <si>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</si>
  <si>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</si>
  <si>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</si>
  <si>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</si>
  <si>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</si>
  <si>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</si>
  <si>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</si>
  <si>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</si>
  <si>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</si>
  <si>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</si>
  <si>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</si>
  <si>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</si>
  <si>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</si>
  <si>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</si>
  <si>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</si>
  <si>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</si>
  <si>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</si>
  <si>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</si>
  <si>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</si>
  <si>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</si>
  <si>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</si>
  <si>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</si>
  <si>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</si>
  <si>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</si>
  <si>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</si>
  <si>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</si>
  <si>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</si>
  <si>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</si>
  <si>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</si>
  <si>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</si>
  <si>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</si>
  <si>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</si>
  <si>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</si>
  <si>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</si>
  <si>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</si>
  <si>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</si>
  <si>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</si>
  <si>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</si>
  <si>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</si>
  <si>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</si>
  <si>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</si>
  <si>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</si>
  <si>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</si>
  <si>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</si>
  <si>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</si>
  <si>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</si>
  <si>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</si>
  <si>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</si>
  <si>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</si>
  <si>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</si>
  <si>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</si>
  <si>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</si>
  <si>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</si>
  <si>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</si>
  <si>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</si>
  <si>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</si>
  <si>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</si>
  <si>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</si>
  <si>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</si>
  <si>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</si>
  <si>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</si>
  <si>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</si>
  <si>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</si>
  <si>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</si>
  <si>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</si>
  <si>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</si>
  <si>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</si>
  <si>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</si>
  <si>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</si>
  <si>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</si>
  <si>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</si>
  <si>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</si>
  <si>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</si>
  <si>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</si>
  <si>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</si>
  <si>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</si>
  <si>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</si>
  <si>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</si>
  <si>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</si>
  <si>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</si>
  <si>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</si>
  <si>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</si>
  <si>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</si>
  <si>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</si>
  <si>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</si>
  <si>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</si>
  <si>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</si>
  <si>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</si>
  <si>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</si>
  <si>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</si>
  <si>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</si>
  <si>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</si>
  <si>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</si>
  <si>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</si>
  <si>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</si>
  <si>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</si>
  <si>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</si>
  <si>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</si>
  <si>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</si>
  <si>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</si>
  <si>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</si>
  <si>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</si>
  <si>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</si>
  <si>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</si>
  <si>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</si>
  <si>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</si>
  <si>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</si>
  <si>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</si>
  <si>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</si>
  <si>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</si>
  <si>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</si>
  <si>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</si>
  <si>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</si>
  <si>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</si>
  <si>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</si>
  <si>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</si>
  <si>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</si>
  <si>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</si>
  <si>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</si>
  <si>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</si>
  <si>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</si>
  <si>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</si>
  <si>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</si>
  <si>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</si>
  <si>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</si>
  <si>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</si>
  <si>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</si>
  <si>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</si>
  <si>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</si>
  <si>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</si>
  <si>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</si>
  <si>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</si>
  <si>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</si>
  <si>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</si>
  <si>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</si>
  <si>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</si>
  <si>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</si>
  <si>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</si>
  <si>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</si>
  <si>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</si>
  <si>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</si>
  <si>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</si>
  <si>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</si>
  <si>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</si>
  <si>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</si>
  <si>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</si>
  <si>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</si>
  <si>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</si>
  <si>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</si>
  <si>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</si>
  <si>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</si>
  <si>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</si>
  <si>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</si>
  <si>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</si>
  <si>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</si>
  <si>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</si>
  <si>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</si>
  <si>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</si>
  <si>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</si>
  <si>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</si>
  <si>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</si>
  <si>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</si>
  <si>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</si>
  <si>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</si>
  <si>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</si>
  <si>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</si>
  <si>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</si>
  <si>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</si>
  <si>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</si>
  <si>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</si>
  <si>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</si>
  <si>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</si>
  <si>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</si>
  <si>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</si>
  <si>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</si>
  <si>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</si>
  <si>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</si>
  <si>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</si>
  <si>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</si>
  <si>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</si>
  <si>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</si>
  <si>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</si>
  <si>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</si>
  <si>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</si>
  <si>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</si>
  <si>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</si>
  <si>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</si>
  <si>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</si>
  <si>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</si>
  <si>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</si>
  <si>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</si>
  <si>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</si>
  <si>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</si>
  <si>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</si>
  <si>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</si>
  <si>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</si>
  <si>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</si>
  <si>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</si>
  <si>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</si>
  <si>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</si>
  <si>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</si>
  <si>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</si>
  <si>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</si>
  <si>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</si>
  <si>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</si>
  <si>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</si>
  <si>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</si>
  <si>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</si>
  <si>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</si>
  <si>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</si>
  <si>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</si>
  <si>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</si>
  <si>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</si>
  <si>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</si>
  <si>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</si>
  <si>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</si>
  <si>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</si>
  <si>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</si>
  <si>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</si>
  <si>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</si>
  <si>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</si>
  <si>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</si>
  <si>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</si>
  <si>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</si>
  <si>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</si>
  <si>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</si>
  <si>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</si>
  <si>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</si>
  <si>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</si>
  <si>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</si>
  <si>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</si>
  <si>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</si>
  <si>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</si>
  <si>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</si>
  <si>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</si>
  <si>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</si>
  <si>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</si>
  <si>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</si>
  <si>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</si>
  <si>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</si>
  <si>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</si>
  <si>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</si>
  <si>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</si>
  <si>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</si>
  <si>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</si>
  <si>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</si>
  <si>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</si>
  <si>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</si>
  <si>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</si>
  <si>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</si>
  <si>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</si>
  <si>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</si>
  <si>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</si>
  <si>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</si>
  <si>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</si>
  <si>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</si>
  <si>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</si>
  <si>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</si>
  <si>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</si>
  <si>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</si>
  <si>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</si>
  <si>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</si>
  <si>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</si>
  <si>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</si>
  <si>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</si>
  <si>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</si>
  <si>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</si>
  <si>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</si>
  <si>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</si>
  <si>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</si>
  <si>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</si>
  <si>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</si>
  <si>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</si>
  <si>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</si>
  <si>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</si>
  <si>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</si>
  <si>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</si>
  <si>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</si>
  <si>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</si>
  <si>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</si>
  <si>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</si>
  <si>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</si>
  <si>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</si>
  <si>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</si>
  <si>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</si>
  <si>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</si>
  <si>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</si>
  <si>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</si>
  <si>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</si>
  <si>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</si>
  <si>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</si>
  <si>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</si>
  <si>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</si>
  <si>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</si>
  <si>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</si>
  <si>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</si>
  <si>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</si>
  <si>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</si>
  <si>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</si>
  <si>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</si>
  <si>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</si>
  <si>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</si>
  <si>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</si>
  <si>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</si>
  <si>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</si>
  <si>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</si>
  <si>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</si>
  <si>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</si>
  <si>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</si>
  <si>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</si>
  <si>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</si>
  <si>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</si>
  <si>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</si>
  <si>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</si>
  <si>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</si>
  <si>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</si>
  <si>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</si>
  <si>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</si>
  <si>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</si>
  <si>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</si>
  <si>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</si>
  <si>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</si>
  <si>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</si>
  <si>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</si>
  <si>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</si>
  <si>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</si>
  <si>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</si>
  <si>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</si>
  <si>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</si>
  <si>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</si>
  <si>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</si>
  <si>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</si>
  <si>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</si>
  <si>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</si>
  <si>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</si>
  <si>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</si>
  <si>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</si>
  <si>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</si>
  <si>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</si>
  <si>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</si>
  <si>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</si>
  <si>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</si>
  <si>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</si>
  <si>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</si>
  <si>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</si>
  <si>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</si>
  <si>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</si>
  <si>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</si>
  <si>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</si>
  <si>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</si>
  <si>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</si>
  <si>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</si>
  <si>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</si>
  <si>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</si>
  <si>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</si>
  <si>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</si>
  <si>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</si>
  <si>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</si>
  <si>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</si>
  <si>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</si>
  <si>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</si>
  <si>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</si>
  <si>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</si>
  <si>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</si>
  <si>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</si>
  <si>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</si>
  <si>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</si>
  <si>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</si>
  <si>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</si>
  <si>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</si>
  <si>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</si>
  <si>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</si>
  <si>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</si>
  <si>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</si>
  <si>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</si>
  <si>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</si>
  <si>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</si>
  <si>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</si>
  <si>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</si>
  <si>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</si>
  <si>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</si>
  <si>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</si>
  <si>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</si>
  <si>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</si>
  <si>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</si>
  <si>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</si>
  <si>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</si>
  <si>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</si>
  <si>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</si>
  <si>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</si>
  <si>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</si>
  <si>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</si>
  <si>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</si>
  <si>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</si>
  <si>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</si>
  <si>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</si>
  <si>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</si>
  <si>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</si>
  <si>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</si>
  <si>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</si>
  <si>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</si>
  <si>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</si>
  <si>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</si>
  <si>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</si>
  <si>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</si>
  <si>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</si>
  <si>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</si>
  <si>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</si>
  <si>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</si>
  <si>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</si>
  <si>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</si>
  <si>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</si>
  <si>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</si>
  <si>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</si>
  <si>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</si>
  <si>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</si>
  <si>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</si>
  <si>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</si>
  <si>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</si>
  <si>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</si>
  <si>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</si>
  <si>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</si>
  <si>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</si>
  <si>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</si>
  <si>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</si>
  <si>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</si>
  <si>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</si>
  <si>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</si>
  <si>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</si>
  <si>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</si>
  <si>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</si>
  <si>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</si>
  <si>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</si>
  <si>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</si>
  <si>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</si>
  <si>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</si>
  <si>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</si>
  <si>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</si>
  <si>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</si>
  <si>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</si>
  <si>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</si>
  <si>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</si>
  <si>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</si>
  <si>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</si>
  <si>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</si>
  <si>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</si>
  <si>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</si>
  <si>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</si>
  <si>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</si>
  <si>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</si>
  <si>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</si>
  <si>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</si>
  <si>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</si>
  <si>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</si>
  <si>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</si>
  <si>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</si>
  <si>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</si>
  <si>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</si>
  <si>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</si>
  <si>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</si>
  <si>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</si>
  <si>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</si>
  <si>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</si>
  <si>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</si>
  <si>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</si>
  <si>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</si>
  <si>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</si>
  <si>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</si>
  <si>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</si>
  <si>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</si>
  <si>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</si>
  <si>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</si>
  <si>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</si>
  <si>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</si>
  <si>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</si>
  <si>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</si>
  <si>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</si>
  <si>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</si>
  <si>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</si>
  <si>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</si>
  <si>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</si>
  <si>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</si>
  <si>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</si>
  <si>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</si>
  <si>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</si>
  <si>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</si>
  <si>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</si>
  <si>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</si>
  <si>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</si>
  <si>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</si>
  <si>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</si>
  <si>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</si>
  <si>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</si>
  <si>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</si>
  <si>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</si>
  <si>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</si>
  <si>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</si>
  <si>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</si>
  <si>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</si>
  <si>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</si>
  <si>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</si>
  <si>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</si>
  <si>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</si>
  <si>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</si>
  <si>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</si>
  <si>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</si>
  <si>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</si>
  <si>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</si>
  <si>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</si>
  <si>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</si>
  <si>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</si>
  <si>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</si>
  <si>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</si>
  <si>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</si>
  <si>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</si>
  <si>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</si>
  <si>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</si>
  <si>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</si>
  <si>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</si>
  <si>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</si>
  <si>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</si>
  <si>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</si>
  <si>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</si>
  <si>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</si>
  <si>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</si>
  <si>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</si>
  <si>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</si>
  <si>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</si>
  <si>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</si>
  <si>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</si>
  <si>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</si>
  <si>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</si>
  <si>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</si>
  <si>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</si>
  <si>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</si>
  <si>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</si>
  <si>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</si>
  <si>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</si>
  <si>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</si>
  <si>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</si>
  <si>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</si>
  <si>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</si>
  <si>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</si>
  <si>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</si>
  <si>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</si>
  <si>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</si>
  <si>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</si>
  <si>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</si>
  <si>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</si>
  <si>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</si>
  <si>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</si>
  <si>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</si>
  <si>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</si>
  <si>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</si>
  <si>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</si>
  <si>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</si>
  <si>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</si>
  <si>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</si>
  <si>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</si>
  <si>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</si>
  <si>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</si>
  <si>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</si>
  <si>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</si>
  <si>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</si>
  <si>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</si>
  <si>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</si>
  <si>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</si>
  <si>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</si>
  <si>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</si>
  <si>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</si>
  <si>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</si>
  <si>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</si>
  <si>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</si>
  <si>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</si>
  <si>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</si>
  <si>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</si>
  <si>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</si>
  <si>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</si>
  <si>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</si>
  <si>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</si>
  <si>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</si>
  <si>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</si>
  <si>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</si>
  <si>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</si>
  <si>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</si>
  <si>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</si>
  <si>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</si>
  <si>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</si>
  <si>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</si>
  <si>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</si>
  <si>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</si>
  <si>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</si>
  <si>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</si>
  <si>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</si>
  <si>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</si>
  <si>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</si>
  <si>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</si>
  <si>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</si>
  <si>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</si>
  <si>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</si>
  <si>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</si>
  <si>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</si>
  <si>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</si>
  <si>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</si>
  <si>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</si>
  <si>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</si>
  <si>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</si>
  <si>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</si>
  <si>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</si>
  <si>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</si>
  <si>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</si>
  <si>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</si>
  <si>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</si>
  <si>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</si>
  <si>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</si>
  <si>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</si>
  <si>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</si>
  <si>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</si>
  <si>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</si>
  <si>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</si>
  <si>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</si>
  <si>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</si>
  <si>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</si>
  <si>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</si>
  <si>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</si>
  <si>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</si>
  <si>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</si>
  <si>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</si>
  <si>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</si>
  <si>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</si>
  <si>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</si>
  <si>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</si>
  <si>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</si>
  <si>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</si>
  <si>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</si>
  <si>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</si>
  <si>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</si>
  <si>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</si>
  <si>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</si>
  <si>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</si>
  <si>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</si>
  <si>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</si>
  <si>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</si>
  <si>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</si>
  <si>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</si>
  <si>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</si>
  <si>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</si>
  <si>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</si>
  <si>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</si>
  <si>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</si>
  <si>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</si>
  <si>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</si>
  <si>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</si>
  <si>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</si>
  <si>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</si>
  <si>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</si>
  <si>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</si>
  <si>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</si>
  <si>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</si>
  <si>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</si>
  <si>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</si>
  <si>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</si>
  <si>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</si>
  <si>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</si>
  <si>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</si>
  <si>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</si>
  <si>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</si>
  <si>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</si>
  <si>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</si>
  <si>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</si>
  <si>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</si>
  <si>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</si>
  <si>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</si>
  <si>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</si>
  <si>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</si>
  <si>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</si>
  <si>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</si>
  <si>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</si>
  <si>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</si>
  <si>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</si>
  <si>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</si>
  <si>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</si>
  <si>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</si>
  <si>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</si>
  <si>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</si>
  <si>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</si>
  <si>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</si>
  <si>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</si>
  <si>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</si>
  <si>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</si>
  <si>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</si>
  <si>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</si>
  <si>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</si>
  <si>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</si>
  <si>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</si>
  <si>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</si>
  <si>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</si>
  <si>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</si>
  <si>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</si>
  <si>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</si>
  <si>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</si>
  <si>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</si>
  <si>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</si>
  <si>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</si>
  <si>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</si>
  <si>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</si>
  <si>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</si>
  <si>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</si>
  <si>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</si>
  <si>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</si>
  <si>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</si>
  <si>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</si>
  <si>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</si>
  <si>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</si>
  <si>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</si>
  <si>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</si>
  <si>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</si>
  <si>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</si>
  <si>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</si>
  <si>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</si>
  <si>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</si>
  <si>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</si>
  <si>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</si>
  <si>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</si>
  <si>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</si>
  <si>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</si>
  <si>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</si>
  <si>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</si>
  <si>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</si>
  <si>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</si>
  <si>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</si>
  <si>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</si>
  <si>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</si>
  <si>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</si>
  <si>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</si>
  <si>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</si>
  <si>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</si>
  <si>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</si>
  <si>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</si>
  <si>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</si>
  <si>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</si>
  <si>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</si>
  <si>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</si>
  <si>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</si>
  <si>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</si>
  <si>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</si>
  <si>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</si>
  <si>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</si>
  <si>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</si>
  <si>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</si>
  <si>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</si>
  <si>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</si>
  <si>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</si>
  <si>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</si>
  <si>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</si>
  <si>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</si>
  <si>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</si>
  <si>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</si>
  <si>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</si>
  <si>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</si>
  <si>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</si>
  <si>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</si>
  <si>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</si>
  <si>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</si>
  <si>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</si>
  <si>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</si>
  <si>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</si>
  <si>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</si>
  <si>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</si>
  <si>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</si>
  <si>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</si>
  <si>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</si>
  <si>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</si>
  <si>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</si>
  <si>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</si>
  <si>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</si>
  <si>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</si>
  <si>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</si>
  <si>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</si>
  <si>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</si>
  <si>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</si>
  <si>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</si>
  <si>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</si>
  <si>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</si>
  <si>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</si>
  <si>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</si>
  <si>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</si>
  <si>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</si>
  <si>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</si>
  <si>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</si>
  <si>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</si>
  <si>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</si>
  <si>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</si>
  <si>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</si>
  <si>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</si>
  <si>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</si>
  <si>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</si>
  <si>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</si>
  <si>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</si>
  <si>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</si>
  <si>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</si>
  <si>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</si>
  <si>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</si>
  <si>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</si>
  <si>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</si>
  <si>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</si>
  <si>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</si>
  <si>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</si>
  <si>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</si>
  <si>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</si>
  <si>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</si>
  <si>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</si>
  <si>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</si>
  <si>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</si>
  <si>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</si>
  <si>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</si>
  <si>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</si>
  <si>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</si>
  <si>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</si>
  <si>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</si>
  <si>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</si>
  <si>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</si>
  <si>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</si>
  <si>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</si>
  <si>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</si>
  <si>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</si>
  <si>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</si>
  <si>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</si>
  <si>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</si>
  <si>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</si>
  <si>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</si>
  <si>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</si>
  <si>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</si>
  <si>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</si>
  <si>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</si>
  <si>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</si>
  <si>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</si>
  <si>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</si>
  <si>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</si>
  <si>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</si>
  <si>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</si>
  <si>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</si>
  <si>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</si>
  <si>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</si>
  <si>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</si>
  <si>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</si>
  <si>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</si>
  <si>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</si>
  <si>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</si>
  <si>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</si>
  <si>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</si>
  <si>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</si>
  <si>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</si>
  <si>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</si>
  <si>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</si>
  <si>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</si>
  <si>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</si>
  <si>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</si>
  <si>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</si>
  <si>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</si>
  <si>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</si>
  <si>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</si>
  <si>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</si>
  <si>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</si>
  <si>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</si>
  <si>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</si>
  <si>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</si>
  <si>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</si>
  <si>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</si>
  <si>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</si>
  <si>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</si>
  <si>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</si>
  <si>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</si>
  <si>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</si>
  <si>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</si>
  <si>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</si>
  <si>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</si>
  <si>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</si>
  <si>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</si>
  <si>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</si>
  <si>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</si>
  <si>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</si>
  <si>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</si>
  <si>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</si>
  <si>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</si>
  <si>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</si>
  <si>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</si>
  <si>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</si>
  <si>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</si>
  <si>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</si>
  <si>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</si>
  <si>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</si>
  <si>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</si>
  <si>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</si>
  <si>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</si>
  <si>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</si>
  <si>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</si>
  <si>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</si>
  <si>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</si>
  <si>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</si>
  <si>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</si>
  <si>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</si>
  <si>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</si>
  <si>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</si>
  <si>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</si>
  <si>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</si>
  <si>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</si>
  <si>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</si>
  <si>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</si>
  <si>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</si>
  <si>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</si>
  <si>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</si>
  <si>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</si>
  <si>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</si>
  <si>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</si>
  <si>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</si>
  <si>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</si>
  <si>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</si>
  <si>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</si>
  <si>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</si>
  <si>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</si>
  <si>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</si>
  <si>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</si>
  <si>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</si>
  <si>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</si>
  <si>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</si>
  <si>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</si>
  <si>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</si>
  <si>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</si>
  <si>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</si>
  <si>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</si>
  <si>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</si>
  <si>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</si>
  <si>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</si>
  <si>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</si>
  <si>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</si>
  <si>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</si>
  <si>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</si>
  <si>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</si>
  <si>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</si>
  <si>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</si>
  <si>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</si>
  <si>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</si>
  <si>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</si>
  <si>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</si>
  <si>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</si>
  <si>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</si>
  <si>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</si>
  <si>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</si>
  <si>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</si>
  <si>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</si>
  <si>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</si>
  <si>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</si>
  <si>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</si>
  <si>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</si>
  <si>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</si>
  <si>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</si>
  <si>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</si>
  <si>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</si>
  <si>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</si>
  <si>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</si>
  <si>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</si>
  <si>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</si>
  <si>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</si>
  <si>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</si>
  <si>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</si>
  <si>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</si>
  <si>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</si>
  <si>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</si>
  <si>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</si>
  <si>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</si>
  <si>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</si>
  <si>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</si>
  <si>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</si>
  <si>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</si>
  <si>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</si>
  <si>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</si>
  <si>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</si>
  <si>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</si>
  <si>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</si>
  <si>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</si>
  <si>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</si>
  <si>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</si>
  <si>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</si>
  <si>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</si>
  <si>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</si>
  <si>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</si>
  <si>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</si>
  <si>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</si>
  <si>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</si>
  <si>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</si>
  <si>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</si>
  <si>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</si>
  <si>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</si>
  <si>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</si>
  <si>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</si>
  <si>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</si>
  <si>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</si>
  <si>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</si>
  <si>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</si>
  <si>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</si>
  <si>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</si>
  <si>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</si>
  <si>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</si>
  <si>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</si>
  <si>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</si>
  <si>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</si>
  <si>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</si>
  <si>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</si>
  <si>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</si>
  <si>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</si>
  <si>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</si>
  <si>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</si>
  <si>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</si>
  <si>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</si>
  <si>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</si>
  <si>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</si>
  <si>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</si>
  <si>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</si>
  <si>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</si>
  <si>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</si>
  <si>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</si>
  <si>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</si>
  <si>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</si>
  <si>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</si>
  <si>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</si>
  <si>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</si>
  <si>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</si>
  <si>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</si>
  <si>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</si>
  <si>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</si>
  <si>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</si>
  <si>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</si>
  <si>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</si>
  <si>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</si>
  <si>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</si>
  <si>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</si>
  <si>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</si>
  <si>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</si>
  <si>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</si>
  <si>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</si>
  <si>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</si>
  <si>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</si>
  <si>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</si>
  <si>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</si>
  <si>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</si>
  <si>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</si>
  <si>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</si>
  <si>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</si>
  <si>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</si>
  <si>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</si>
  <si>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</si>
  <si>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</si>
  <si>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</si>
  <si>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</si>
  <si>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</si>
  <si>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</si>
  <si>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</si>
  <si>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</si>
  <si>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</si>
  <si>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</si>
  <si>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</si>
  <si>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</si>
  <si>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</si>
  <si>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</si>
  <si>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</si>
  <si>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</si>
  <si>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</si>
  <si>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</si>
  <si>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</si>
  <si>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</si>
  <si>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</si>
  <si>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</si>
  <si>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</si>
  <si>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</si>
  <si>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</si>
  <si>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</si>
  <si>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</si>
  <si>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</si>
  <si>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</si>
  <si>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</si>
  <si>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</si>
  <si>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</si>
  <si>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</si>
  <si>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</si>
  <si>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</si>
  <si>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</si>
  <si>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</si>
  <si>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</si>
  <si>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</si>
  <si>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</si>
  <si>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</si>
  <si>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</si>
  <si>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</si>
  <si>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</si>
  <si>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</si>
  <si>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</si>
  <si>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</si>
  <si>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</si>
  <si>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</si>
  <si>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</si>
  <si>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</si>
  <si>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</si>
  <si>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</si>
  <si>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</si>
  <si>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</si>
  <si>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</si>
  <si>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</si>
  <si>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</si>
  <si>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</si>
  <si>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</si>
  <si>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</si>
  <si>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</si>
  <si>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</si>
  <si>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</si>
  <si>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</si>
  <si>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</si>
  <si>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</si>
  <si>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</si>
  <si>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</si>
  <si>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</si>
  <si>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</si>
  <si>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</si>
  <si>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</si>
  <si>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</si>
  <si>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</si>
  <si>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</si>
  <si>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</si>
  <si>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</si>
  <si>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</si>
  <si>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</si>
  <si>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</si>
  <si>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</si>
  <si>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</si>
  <si>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</si>
  <si>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</si>
  <si>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</si>
  <si>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</si>
  <si>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</si>
  <si>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</si>
  <si>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</si>
  <si>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</si>
  <si>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</si>
  <si>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</si>
  <si>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</si>
  <si>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</si>
  <si>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</si>
  <si>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</si>
  <si>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</si>
  <si>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</si>
  <si>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</si>
  <si>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</si>
  <si>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</si>
  <si>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</si>
  <si>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</si>
  <si>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</si>
  <si>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</si>
  <si>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</si>
  <si>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</si>
  <si>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</si>
  <si>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</si>
  <si>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</si>
  <si>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</si>
  <si>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</si>
  <si>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</si>
  <si>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</si>
  <si>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</si>
  <si>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</si>
  <si>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</si>
  <si>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</si>
  <si>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</si>
  <si>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</si>
  <si>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</si>
  <si>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</si>
  <si>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</si>
  <si>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</si>
  <si>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</si>
  <si>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</si>
  <si>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</si>
  <si>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</si>
  <si>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</si>
  <si>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</si>
  <si>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</si>
  <si>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</si>
  <si>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</si>
  <si>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</si>
  <si>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</si>
  <si>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</si>
  <si>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</si>
  <si>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</si>
  <si>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</si>
  <si>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</si>
  <si>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</si>
  <si>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</si>
  <si>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</si>
  <si>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</si>
  <si>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</si>
  <si>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</si>
  <si>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</si>
  <si>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</si>
  <si>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</si>
  <si>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</si>
  <si>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</si>
  <si>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</si>
  <si>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</si>
  <si>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</si>
  <si>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</si>
  <si>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</si>
  <si>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</si>
  <si>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</si>
  <si>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</si>
  <si>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</si>
  <si>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</si>
  <si>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</si>
  <si>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</si>
  <si>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</si>
  <si>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</si>
  <si>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</si>
  <si>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</si>
  <si>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</si>
  <si>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</si>
  <si>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</si>
  <si>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</si>
  <si>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</si>
  <si>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</si>
  <si>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</si>
  <si>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</si>
  <si>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</si>
  <si>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</si>
  <si>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</si>
  <si>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</si>
  <si>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</si>
  <si>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</si>
  <si>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</si>
  <si>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</si>
  <si>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</si>
  <si>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</si>
  <si>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</si>
  <si>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</si>
  <si>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</si>
  <si>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</si>
  <si>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</si>
  <si>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</si>
  <si>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</si>
  <si>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</si>
  <si>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</si>
  <si>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</si>
  <si>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</si>
  <si>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</si>
  <si>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</si>
  <si>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</si>
  <si>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</si>
  <si>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</si>
  <si>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</si>
  <si>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</si>
  <si>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</si>
  <si>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</si>
  <si>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</si>
  <si>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</si>
  <si>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</si>
  <si>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</si>
  <si>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</si>
  <si>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</si>
  <si>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</si>
  <si>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</si>
  <si>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</si>
  <si>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</si>
  <si>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</si>
  <si>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</si>
  <si>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</si>
  <si>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</si>
  <si>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</si>
  <si>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</si>
  <si>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</si>
  <si>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</si>
  <si>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</si>
  <si>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</si>
  <si>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</si>
  <si>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</si>
  <si>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</si>
  <si>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</si>
  <si>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</si>
  <si>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</si>
  <si>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</si>
  <si>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</si>
  <si>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</si>
  <si>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</si>
  <si>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</si>
  <si>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</si>
  <si>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</si>
  <si>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</si>
  <si>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</si>
  <si>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</si>
  <si>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</si>
  <si>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</si>
  <si>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</si>
  <si>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</si>
  <si>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</si>
  <si>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</si>
  <si>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</si>
  <si>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</si>
  <si>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</si>
  <si>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</si>
  <si>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</si>
  <si>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</si>
  <si>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</si>
  <si>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</si>
  <si>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</si>
  <si>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</si>
  <si>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</si>
  <si>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</si>
  <si>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</si>
  <si>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</si>
  <si>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</si>
  <si>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</si>
  <si>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</si>
  <si>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</si>
  <si>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</si>
  <si>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</si>
  <si>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</si>
  <si>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</si>
  <si>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</si>
  <si>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</si>
  <si>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</si>
  <si>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</si>
  <si>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</si>
  <si>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</si>
  <si>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</si>
  <si>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</si>
  <si>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</si>
  <si>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</si>
  <si>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</si>
  <si>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</si>
  <si>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</si>
  <si>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</si>
  <si>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</si>
  <si>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</si>
  <si>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</si>
  <si>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</si>
  <si>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</si>
  <si>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</si>
  <si>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</si>
  <si>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</si>
  <si>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</si>
  <si>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</si>
  <si>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</si>
  <si>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</si>
  <si>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</si>
  <si>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</si>
  <si>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</si>
  <si>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</si>
  <si>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</si>
  <si>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</si>
  <si>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</si>
  <si>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</si>
  <si>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</si>
  <si>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</si>
  <si>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</si>
  <si>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</si>
  <si>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</si>
  <si>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</si>
  <si>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</si>
  <si>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</si>
  <si>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</si>
  <si>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</si>
  <si>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</si>
  <si>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</si>
  <si>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</si>
  <si>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</si>
  <si>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</si>
  <si>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</si>
  <si>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</si>
  <si>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</si>
  <si>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</si>
  <si>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</si>
  <si>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</si>
  <si>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</si>
  <si>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</si>
  <si>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</si>
  <si>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</si>
  <si>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</si>
  <si>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</si>
  <si>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</si>
  <si>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</si>
  <si>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</si>
  <si>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</si>
  <si>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</si>
  <si>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</si>
  <si>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</si>
  <si>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</si>
  <si>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</si>
  <si>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</si>
  <si>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</si>
  <si>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</si>
  <si>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</si>
  <si>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</si>
  <si>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</si>
  <si>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</si>
  <si>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</si>
  <si>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</si>
  <si>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</si>
  <si>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</si>
  <si>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</si>
  <si>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</si>
  <si>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</si>
  <si>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</si>
  <si>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</si>
  <si>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</si>
  <si>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</si>
  <si>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</si>
  <si>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</si>
  <si>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</si>
  <si>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</si>
  <si>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</si>
  <si>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</si>
  <si>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</si>
  <si>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</si>
  <si>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</si>
  <si>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</si>
  <si>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</si>
  <si>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</si>
  <si>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</si>
  <si>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</si>
  <si>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</si>
  <si>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</si>
  <si>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</si>
  <si>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</si>
  <si>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</si>
  <si>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</si>
  <si>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</si>
  <si>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</si>
  <si>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</si>
  <si>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</si>
  <si>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</si>
  <si>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</si>
  <si>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</si>
  <si>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</si>
  <si>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</si>
  <si>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</si>
  <si>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</si>
  <si>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</si>
  <si>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</si>
  <si>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</si>
  <si>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</si>
  <si>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</si>
  <si>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</si>
  <si>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</si>
  <si>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</si>
  <si>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</si>
  <si>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</si>
  <si>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</si>
  <si>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</si>
  <si>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</si>
  <si>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</si>
  <si>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</si>
  <si>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</si>
  <si>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</si>
  <si>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</si>
  <si>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</si>
  <si>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</si>
  <si>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</si>
  <si>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</si>
  <si>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</si>
  <si>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</si>
  <si>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</si>
  <si>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</si>
  <si>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</si>
  <si>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</si>
  <si>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</si>
  <si>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</si>
  <si>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</si>
  <si>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</si>
  <si>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</si>
  <si>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</si>
  <si>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</si>
  <si>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</si>
  <si>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</si>
  <si>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</si>
  <si>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</si>
  <si>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</si>
  <si>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</si>
  <si>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</si>
  <si>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</si>
  <si>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</si>
  <si>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</si>
  <si>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</si>
  <si>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</si>
  <si>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</si>
  <si>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</si>
  <si>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</si>
  <si>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</si>
  <si>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</si>
  <si>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</si>
  <si>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</si>
  <si>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</si>
  <si>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</si>
  <si>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</si>
  <si>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</si>
  <si>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</si>
  <si>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</si>
  <si>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</si>
  <si>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</si>
  <si>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</si>
  <si>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</si>
  <si>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</si>
  <si>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</si>
  <si>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</si>
  <si>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</si>
  <si>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</si>
  <si>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</si>
  <si>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</si>
  <si>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</si>
  <si>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</si>
  <si>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</si>
  <si>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</si>
  <si>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</si>
  <si>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</si>
  <si>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</si>
  <si>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</si>
  <si>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</si>
  <si>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</si>
  <si>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</si>
  <si>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</si>
  <si>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</si>
  <si>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</si>
  <si>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</si>
  <si>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</si>
  <si>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</si>
  <si>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</si>
  <si>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</si>
  <si>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</si>
  <si>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</si>
  <si>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</si>
  <si>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</si>
  <si>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</si>
  <si>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</si>
  <si>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</si>
  <si>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</si>
  <si>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</si>
  <si>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</si>
  <si>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</si>
  <si>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</si>
  <si>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</si>
  <si>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</si>
  <si>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</si>
  <si>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</si>
  <si>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</si>
  <si>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</si>
  <si>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</si>
  <si>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</si>
  <si>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</si>
  <si>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</si>
  <si>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</si>
  <si>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</si>
  <si>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</si>
  <si>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</si>
  <si>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</si>
  <si>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</si>
  <si>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</si>
  <si>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</si>
  <si>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</si>
  <si>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</si>
  <si>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</si>
  <si>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</si>
  <si>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</si>
  <si>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</si>
  <si>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</si>
  <si>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</si>
  <si>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</si>
  <si>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</si>
  <si>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</si>
  <si>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</si>
  <si>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</si>
  <si>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</si>
  <si>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</si>
  <si>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</si>
  <si>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</si>
  <si>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</si>
  <si>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</si>
  <si>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</si>
  <si>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</si>
  <si>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</si>
  <si>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</si>
  <si>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</si>
  <si>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</si>
  <si>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</si>
  <si>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</si>
  <si>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</si>
  <si>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</si>
  <si>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</si>
  <si>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</si>
  <si>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</si>
  <si>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</si>
  <si>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</si>
  <si>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</si>
  <si>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</si>
  <si>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</si>
  <si>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</si>
  <si>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</si>
  <si>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</si>
  <si>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</si>
  <si>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</si>
  <si>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</si>
  <si>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</si>
  <si>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</si>
  <si>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</si>
  <si>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</si>
  <si>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</si>
  <si>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</si>
  <si>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</si>
  <si>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</si>
  <si>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</si>
  <si>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</si>
  <si>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</si>
  <si>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</si>
  <si>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</si>
  <si>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</si>
  <si>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</si>
  <si>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</si>
  <si>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</si>
  <si>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</si>
  <si>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</si>
  <si>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</si>
  <si>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</si>
  <si>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</si>
  <si>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</si>
  <si>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</si>
  <si>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</si>
  <si>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</si>
  <si>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</si>
  <si>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</si>
  <si>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</si>
  <si>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</si>
  <si>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</si>
  <si>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</si>
  <si>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</si>
  <si>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</si>
  <si>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</si>
  <si>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</si>
  <si>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</si>
  <si>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</si>
  <si>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</si>
  <si>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</si>
  <si>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</si>
  <si>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</si>
  <si>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</si>
  <si>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</si>
  <si>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</si>
  <si>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</si>
  <si>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</si>
  <si>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</si>
  <si>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</si>
  <si>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</si>
  <si>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</si>
  <si>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</si>
  <si>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</si>
  <si>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</si>
  <si>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</si>
  <si>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</si>
  <si>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</si>
  <si>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</si>
  <si>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</si>
  <si>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</si>
  <si>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</si>
  <si>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</si>
  <si>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</si>
  <si>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</si>
  <si>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</si>
  <si>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</si>
  <si>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</si>
  <si>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</si>
  <si>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</si>
  <si>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</si>
  <si>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</si>
  <si>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</si>
  <si>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</si>
  <si>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</si>
  <si>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</si>
  <si>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</si>
  <si>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</si>
  <si>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</si>
  <si>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</si>
  <si>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</si>
  <si>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</si>
  <si>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</si>
  <si>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</si>
  <si>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</si>
  <si>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</si>
  <si>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</si>
  <si>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</si>
  <si>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</si>
  <si>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</si>
  <si>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</si>
  <si>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</si>
  <si>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</si>
  <si>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</si>
  <si>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</si>
  <si>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</si>
  <si>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</si>
  <si>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</si>
  <si>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</si>
  <si>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</si>
  <si>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</si>
  <si>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</si>
  <si>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</si>
  <si>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</si>
  <si>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</si>
  <si>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</si>
  <si>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</si>
  <si>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</si>
  <si>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</si>
  <si>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</si>
  <si>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</si>
  <si>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</si>
  <si>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</si>
  <si>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</si>
  <si>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</si>
  <si>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</si>
  <si>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</si>
  <si>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</si>
  <si>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</si>
  <si>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</si>
  <si>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</si>
  <si>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</si>
  <si>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</si>
  <si>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</si>
  <si>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</si>
  <si>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</si>
  <si>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</si>
  <si>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</si>
  <si>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</si>
  <si>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</si>
  <si>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</si>
  <si>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</si>
  <si>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</si>
  <si>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</si>
  <si>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</si>
  <si>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</si>
  <si>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</si>
  <si>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</si>
  <si>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</si>
  <si>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</si>
  <si>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</si>
  <si>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</si>
  <si>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</si>
  <si>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</si>
  <si>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</si>
  <si>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</si>
  <si>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</si>
  <si>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</si>
  <si>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</si>
  <si>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</si>
  <si>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</si>
  <si>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</si>
  <si>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</si>
  <si>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</si>
  <si>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</si>
  <si>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</si>
  <si>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</si>
  <si>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</si>
  <si>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</si>
  <si>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</si>
  <si>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</si>
  <si>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</si>
  <si>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</si>
  <si>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</si>
  <si>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</si>
  <si>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</si>
  <si>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</si>
  <si>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</si>
  <si>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</si>
  <si>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</si>
  <si>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</si>
  <si>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</si>
  <si>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</si>
  <si>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</si>
  <si>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</si>
  <si>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</si>
  <si>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</si>
  <si>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</si>
  <si>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</si>
  <si>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</si>
  <si>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</si>
  <si>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</si>
  <si>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</si>
  <si>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</si>
  <si>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</si>
  <si>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</si>
  <si>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</si>
  <si>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</si>
  <si>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</si>
  <si>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</si>
  <si>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</si>
  <si>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</si>
  <si>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</si>
  <si>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</si>
  <si>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</si>
  <si>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</si>
  <si>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</si>
  <si>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</si>
  <si>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</si>
  <si>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</si>
  <si>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</si>
  <si>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</si>
  <si>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</si>
  <si>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</si>
  <si>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</si>
  <si>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</si>
  <si>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</si>
  <si>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</si>
  <si>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</si>
  <si>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</si>
  <si>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</si>
  <si>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</si>
  <si>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</si>
  <si>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</si>
  <si>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</si>
  <si>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</si>
  <si>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</si>
  <si>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</si>
  <si>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</si>
  <si>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</si>
  <si>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</si>
  <si>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</si>
  <si>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</si>
  <si>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</si>
  <si>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</si>
  <si>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</si>
  <si>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</si>
  <si>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</si>
  <si>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</si>
  <si>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</si>
  <si>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</si>
  <si>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</si>
  <si>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</si>
  <si>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</si>
  <si>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</si>
  <si>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</si>
  <si>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</si>
  <si>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</si>
  <si>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</si>
  <si>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</si>
  <si>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</si>
  <si>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</si>
  <si>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</si>
  <si>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</si>
  <si>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</si>
  <si>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</si>
  <si>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</si>
  <si>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</si>
  <si>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</si>
  <si>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</si>
  <si>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</si>
  <si>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</si>
  <si>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</si>
  <si>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</si>
  <si>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</si>
  <si>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</si>
  <si>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</si>
  <si>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</si>
  <si>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</si>
  <si>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</si>
  <si>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</si>
  <si>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</si>
  <si>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</si>
  <si>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</si>
  <si>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</si>
  <si>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</si>
  <si>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</si>
  <si>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</si>
  <si>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</si>
  <si>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</si>
  <si>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</si>
  <si>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</si>
  <si>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</si>
  <si>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</si>
  <si>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</si>
  <si>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</si>
  <si>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</si>
  <si>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</si>
  <si>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</si>
  <si>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</si>
  <si>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</si>
  <si>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</si>
  <si>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</si>
  <si>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</si>
  <si>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</si>
  <si>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</si>
  <si>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</si>
  <si>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</si>
  <si>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</si>
  <si>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</si>
  <si>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</si>
  <si>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</si>
  <si>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</si>
  <si>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</si>
  <si>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</si>
  <si>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</si>
  <si>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</si>
  <si>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</si>
  <si>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</si>
  <si>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</si>
  <si>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</si>
  <si>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</si>
  <si>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</si>
  <si>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</si>
  <si>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</si>
  <si>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</si>
  <si>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</si>
  <si>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</si>
  <si>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</si>
  <si>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</si>
  <si>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</si>
  <si>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</si>
  <si>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</si>
  <si>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</si>
  <si>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</si>
  <si>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</si>
  <si>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</si>
  <si>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</si>
  <si>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</si>
  <si>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</si>
  <si>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</si>
  <si>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</si>
  <si>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</si>
  <si>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</si>
  <si>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</si>
  <si>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</si>
  <si>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</si>
  <si>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</si>
  <si>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</si>
  <si>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</si>
  <si>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</si>
  <si>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</si>
  <si>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</si>
  <si>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</si>
  <si>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</si>
  <si>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</si>
  <si>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</si>
  <si>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</si>
  <si>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</si>
  <si>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</si>
  <si>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</si>
  <si>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</si>
  <si>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</si>
  <si>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</si>
  <si>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</si>
  <si>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</si>
  <si>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</si>
  <si>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</si>
  <si>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</si>
  <si>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</si>
  <si>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</si>
  <si>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</si>
  <si>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</si>
  <si>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</si>
  <si>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</si>
  <si>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</si>
  <si>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</si>
  <si>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</si>
  <si>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</si>
  <si>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</si>
  <si>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</si>
  <si>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</si>
  <si>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</si>
  <si>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</si>
  <si>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</si>
  <si>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</si>
  <si>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</si>
  <si>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</si>
  <si>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</si>
  <si>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</si>
  <si>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</si>
  <si>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</si>
  <si>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</si>
  <si>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</si>
  <si>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</si>
  <si>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</si>
  <si>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</si>
  <si>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</si>
  <si>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</si>
  <si>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</si>
  <si>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</si>
  <si>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</si>
  <si>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</si>
  <si>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</si>
  <si>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</si>
  <si>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</si>
  <si>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</si>
  <si>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</si>
  <si>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</si>
  <si>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</si>
  <si>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</si>
  <si>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</si>
  <si>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</si>
  <si>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</si>
  <si>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</si>
  <si>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</si>
  <si>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</si>
  <si>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</si>
  <si>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</si>
  <si>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</si>
  <si>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</si>
  <si>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</si>
  <si>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</si>
  <si>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</si>
  <si>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</si>
  <si>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</si>
  <si>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</si>
  <si>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</si>
  <si>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</si>
  <si>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</si>
  <si>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</si>
  <si>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</si>
  <si>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</si>
  <si>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</si>
  <si>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</si>
  <si>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</si>
  <si>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</si>
  <si>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</si>
  <si>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</si>
  <si>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</si>
  <si>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</si>
  <si>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</si>
  <si>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</si>
  <si>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</si>
  <si>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</si>
  <si>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</si>
  <si>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</si>
  <si>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</si>
  <si>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</si>
  <si>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</si>
  <si>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</si>
  <si>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</si>
  <si>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</si>
  <si>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</si>
  <si>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</si>
  <si>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</si>
  <si>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</si>
  <si>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</si>
  <si>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</si>
  <si>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</si>
  <si>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</si>
  <si>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</si>
  <si>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</si>
  <si>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</si>
  <si>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</si>
  <si>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</si>
  <si>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</si>
  <si>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</si>
  <si>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</si>
  <si>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</si>
  <si>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</si>
  <si>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</si>
  <si>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</si>
  <si>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</si>
  <si>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</si>
  <si>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</si>
  <si>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</si>
  <si>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</si>
  <si>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</si>
  <si>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</si>
  <si>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</si>
  <si>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</si>
  <si>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</si>
  <si>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</si>
  <si>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</si>
  <si>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</si>
  <si>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</si>
  <si>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</si>
  <si>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</si>
  <si>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</si>
  <si>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</si>
  <si>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</si>
  <si>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</si>
  <si>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</si>
  <si>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</si>
  <si>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</si>
  <si>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</si>
  <si>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</si>
  <si>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</si>
  <si>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</si>
  <si>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</si>
  <si>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</si>
  <si>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</si>
  <si>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</si>
  <si>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</si>
  <si>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</si>
  <si>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</si>
  <si>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</si>
  <si>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</si>
  <si>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</si>
  <si>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</si>
  <si>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</si>
  <si>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</si>
  <si>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</si>
  <si>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</si>
  <si>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</si>
  <si>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</si>
  <si>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</si>
  <si>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</si>
  <si>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</si>
  <si>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</si>
  <si>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</si>
  <si>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</si>
  <si>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</si>
  <si>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</si>
  <si>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</si>
  <si>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</si>
  <si>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</si>
  <si>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</si>
  <si>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</si>
  <si>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</si>
  <si>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</si>
  <si>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</si>
  <si>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</si>
  <si>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</si>
  <si>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</si>
  <si>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</si>
  <si>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</si>
  <si>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</si>
  <si>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</si>
  <si>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</si>
  <si>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</si>
  <si>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</si>
  <si>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</si>
  <si>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</si>
  <si>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</si>
  <si>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</si>
  <si>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</si>
  <si>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</si>
  <si>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</si>
  <si>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</si>
  <si>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</si>
  <si>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</si>
  <si>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</si>
  <si>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</si>
  <si>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</si>
  <si>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</si>
  <si>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</si>
  <si>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</si>
  <si>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</si>
  <si>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</si>
  <si>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</si>
  <si>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</si>
  <si>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</si>
  <si>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</si>
  <si>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</si>
  <si>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</si>
  <si>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</si>
  <si>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</si>
  <si>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</si>
  <si>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</si>
  <si>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</si>
  <si>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</si>
  <si>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</si>
  <si>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</si>
  <si>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</si>
  <si>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</si>
  <si>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</si>
  <si>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</si>
  <si>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</si>
  <si>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</si>
  <si>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</si>
  <si>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</si>
  <si>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</si>
  <si>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</si>
  <si>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</si>
  <si>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</si>
  <si>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</si>
  <si>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</si>
  <si>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</si>
  <si>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</si>
  <si>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</si>
  <si>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</si>
  <si>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</si>
  <si>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</si>
  <si>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</si>
  <si>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</si>
  <si>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</si>
  <si>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</si>
  <si>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</si>
  <si>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</si>
  <si>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</si>
  <si>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</si>
  <si>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</si>
  <si>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</si>
  <si>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</si>
  <si>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</si>
  <si>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</si>
  <si>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</si>
  <si>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</si>
  <si>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</si>
  <si>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</si>
  <si>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</si>
  <si>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</si>
  <si>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</si>
  <si>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</si>
  <si>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</si>
  <si>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</si>
  <si>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</si>
  <si>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</si>
  <si>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</si>
  <si>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</si>
  <si>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</si>
  <si>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</si>
  <si>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</si>
  <si>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</si>
  <si>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</si>
  <si>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</si>
  <si>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</si>
  <si>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</si>
  <si>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</si>
  <si>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</si>
  <si>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</si>
  <si>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</si>
  <si>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</si>
  <si>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</si>
  <si>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</si>
  <si>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</si>
  <si>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</si>
  <si>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</si>
  <si>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</si>
  <si>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</si>
  <si>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</si>
  <si>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</si>
  <si>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</si>
  <si>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</si>
  <si>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</si>
  <si>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</si>
  <si>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</si>
  <si>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</si>
  <si>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</si>
  <si>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</si>
  <si>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</si>
  <si>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</si>
  <si>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</si>
  <si>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</si>
  <si>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</si>
  <si>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</si>
  <si>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</si>
  <si>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</si>
  <si>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</si>
  <si>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</si>
  <si>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</si>
  <si>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</si>
  <si>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</si>
  <si>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</si>
  <si>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</si>
  <si>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</si>
  <si>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</si>
  <si>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</si>
  <si>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</si>
  <si>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</si>
  <si>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</si>
  <si>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</si>
  <si>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</si>
  <si>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</si>
  <si>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</si>
  <si>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</si>
  <si>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</si>
  <si>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</si>
  <si>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</si>
  <si>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</si>
  <si>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</si>
  <si>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</si>
  <si>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</si>
  <si>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</si>
  <si>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</si>
  <si>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</si>
  <si>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</si>
  <si>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</si>
  <si>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</si>
  <si>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</si>
  <si>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</si>
  <si>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</si>
  <si>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</si>
  <si>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</si>
  <si>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</si>
  <si>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</si>
  <si>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</si>
  <si>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</si>
  <si>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</si>
  <si>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</si>
  <si>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</si>
  <si>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</si>
  <si>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</si>
  <si>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</si>
  <si>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</si>
  <si>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</si>
  <si>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</si>
  <si>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</si>
  <si>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</si>
  <si>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</si>
  <si>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</si>
  <si>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</si>
  <si>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</si>
  <si>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</si>
  <si>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</si>
  <si>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</si>
  <si>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</si>
  <si>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</si>
  <si>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</si>
  <si>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</si>
  <si>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</si>
  <si>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</si>
  <si>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</si>
  <si>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</si>
  <si>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</si>
  <si>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</si>
  <si>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</si>
  <si>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</si>
  <si>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</si>
  <si>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</si>
  <si>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</si>
  <si>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</si>
  <si>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</si>
  <si>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</si>
  <si>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</si>
  <si>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</si>
  <si>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</si>
  <si>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</si>
  <si>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</si>
  <si>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</si>
  <si>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</si>
  <si>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</si>
  <si>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</si>
  <si>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</si>
  <si>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</si>
  <si>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</si>
  <si>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</si>
  <si>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</si>
  <si>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</si>
  <si>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</si>
  <si>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</si>
  <si>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</si>
  <si>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</si>
  <si>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</si>
  <si>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</si>
  <si>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</si>
  <si>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</si>
  <si>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</si>
  <si>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</si>
  <si>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</si>
  <si>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</si>
  <si>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</si>
  <si>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</si>
  <si>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</si>
  <si>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</si>
  <si>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</si>
  <si>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</si>
  <si>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</si>
  <si>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</si>
  <si>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</si>
  <si>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</si>
  <si>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</si>
  <si>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</si>
  <si>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</si>
  <si>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</si>
  <si>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</si>
  <si>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</si>
  <si>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</si>
  <si>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</si>
  <si>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</si>
  <si>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</si>
  <si>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</si>
  <si>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</si>
  <si>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</si>
  <si>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</si>
  <si>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</si>
  <si>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</si>
  <si>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</si>
  <si>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</si>
  <si>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</si>
  <si>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</si>
  <si>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</si>
  <si>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</si>
  <si>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</si>
  <si>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</si>
  <si>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</si>
  <si>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</si>
  <si>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</si>
  <si>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</si>
  <si>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</si>
  <si>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</si>
  <si>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</si>
  <si>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</si>
  <si>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</si>
  <si>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</si>
  <si>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</si>
  <si>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</si>
  <si>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</si>
  <si>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</si>
  <si>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</si>
  <si>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</si>
  <si>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</si>
  <si>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</si>
  <si>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</si>
  <si>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</si>
  <si>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</si>
  <si>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</si>
  <si>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</si>
  <si>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</si>
  <si>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</si>
  <si>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</si>
  <si>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</si>
  <si>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</si>
  <si>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</si>
  <si>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</si>
  <si>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</si>
  <si>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</si>
  <si>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</si>
  <si>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</si>
  <si>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</si>
  <si>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</si>
  <si>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</si>
  <si>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</si>
  <si>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</si>
  <si>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</si>
  <si>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</si>
  <si>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</si>
  <si>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</si>
  <si>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</si>
  <si>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</si>
  <si>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</si>
  <si>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</si>
  <si>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</si>
  <si>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</si>
  <si>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</si>
  <si>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</si>
  <si>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</si>
  <si>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</si>
  <si>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</si>
  <si>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</si>
  <si>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</si>
  <si>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</si>
  <si>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</si>
  <si>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</si>
  <si>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</si>
  <si>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</si>
  <si>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</si>
  <si>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</si>
  <si>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</si>
  <si>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</si>
  <si>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</si>
  <si>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</si>
  <si>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</si>
  <si>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</si>
  <si>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</si>
  <si>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</si>
  <si>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</si>
  <si>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</si>
  <si>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</si>
  <si>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</si>
  <si>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</si>
  <si>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</si>
  <si>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</si>
  <si>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</si>
  <si>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</si>
  <si>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</si>
  <si>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</si>
  <si>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</si>
  <si>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</si>
  <si>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</si>
  <si>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</si>
  <si>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</si>
  <si>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</si>
  <si>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</si>
  <si>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</si>
  <si>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</si>
  <si>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</si>
  <si>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</si>
  <si>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</si>
  <si>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</si>
  <si>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</si>
  <si>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</si>
  <si>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</si>
  <si>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</si>
  <si>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</si>
  <si>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</si>
  <si>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</si>
  <si>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</si>
  <si>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</si>
  <si>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</si>
  <si>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</si>
  <si>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</si>
  <si>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</si>
  <si>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</si>
  <si>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</si>
  <si>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</si>
  <si>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</si>
  <si>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</si>
  <si>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</si>
  <si>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</si>
  <si>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</si>
  <si>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</si>
  <si>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</si>
  <si>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</si>
  <si>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</si>
  <si>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</si>
  <si>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</si>
  <si>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</si>
  <si>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</si>
  <si>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</si>
  <si>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</si>
  <si>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</si>
  <si>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</si>
  <si>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</si>
  <si>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</si>
  <si>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</si>
  <si>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</si>
  <si>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</si>
  <si>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</si>
  <si>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</si>
  <si>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</si>
  <si>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</si>
  <si>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</si>
  <si>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</si>
  <si>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</si>
  <si>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</si>
  <si>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</si>
  <si>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</si>
  <si>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</si>
  <si>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</si>
  <si>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</si>
  <si>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</si>
  <si>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</si>
  <si>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</si>
  <si>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</si>
  <si>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</si>
  <si>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</si>
  <si>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</si>
  <si>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</si>
  <si>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</si>
  <si>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</si>
  <si>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</si>
  <si>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</si>
  <si>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</si>
  <si>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</si>
  <si>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</si>
  <si>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</si>
  <si>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</si>
  <si>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</si>
  <si>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</si>
  <si>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</si>
  <si>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</si>
  <si>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</si>
  <si>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</si>
  <si>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</si>
  <si>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</si>
  <si>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</si>
  <si>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</si>
  <si>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</si>
  <si>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</si>
  <si>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</si>
  <si>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</si>
  <si>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</si>
  <si>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</si>
  <si>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</si>
  <si>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</si>
  <si>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</si>
  <si>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</si>
  <si>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</si>
  <si>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</si>
  <si>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</si>
  <si>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</si>
  <si>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</si>
  <si>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</si>
  <si>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</si>
  <si>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</si>
  <si>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</si>
  <si>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</si>
  <si>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</si>
  <si>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</si>
  <si>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</si>
  <si>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</si>
  <si>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</si>
  <si>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</si>
  <si>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</si>
  <si>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</si>
  <si>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</si>
  <si>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</si>
  <si>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</si>
  <si>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</si>
  <si>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</si>
  <si>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</si>
  <si>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</si>
  <si>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</si>
  <si>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</si>
  <si>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</si>
  <si>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</si>
  <si>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</si>
  <si>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</si>
  <si>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</si>
  <si>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</si>
  <si>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</si>
  <si>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</si>
  <si>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</si>
  <si>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</si>
  <si>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</si>
  <si>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</si>
  <si>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</si>
  <si>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</si>
  <si>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</si>
  <si>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</si>
  <si>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</si>
  <si>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</si>
  <si>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</si>
  <si>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</si>
  <si>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</si>
  <si>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</si>
  <si>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</si>
  <si>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</si>
  <si>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</si>
  <si>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</si>
  <si>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</si>
  <si>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</si>
  <si>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</si>
  <si>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</si>
  <si>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</si>
  <si>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</si>
  <si>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</si>
  <si>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</si>
  <si>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</si>
  <si>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</si>
  <si>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</si>
  <si>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</si>
  <si>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</si>
  <si>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</si>
  <si>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</si>
  <si>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</si>
  <si>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</si>
  <si>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</si>
  <si>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</si>
  <si>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</si>
  <si>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</si>
  <si>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</si>
  <si>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</si>
  <si>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</si>
  <si>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</si>
  <si>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</si>
  <si>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</si>
  <si>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</si>
  <si>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</si>
  <si>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</si>
  <si>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</si>
  <si>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</si>
  <si>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</si>
  <si>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</si>
  <si>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</si>
  <si>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</si>
  <si>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</si>
  <si>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</si>
  <si>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</si>
  <si>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</si>
  <si>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</si>
  <si>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</si>
  <si>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</si>
  <si>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</si>
  <si>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</si>
  <si>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</si>
  <si>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</si>
  <si>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</si>
  <si>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</si>
  <si>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</si>
  <si>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</si>
  <si>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</si>
  <si>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</si>
  <si>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</si>
  <si>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</si>
  <si>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</si>
  <si>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</si>
  <si>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</si>
  <si>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</si>
  <si>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</si>
  <si>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</si>
  <si>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</si>
  <si>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</si>
  <si>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</si>
  <si>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</si>
  <si>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</si>
  <si>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</si>
  <si>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</si>
  <si>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</si>
  <si>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</si>
  <si>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</si>
  <si>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</si>
  <si>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</si>
  <si>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</si>
  <si>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</si>
  <si>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</si>
  <si>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</si>
  <si>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</si>
  <si>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</si>
  <si>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</si>
  <si>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</si>
  <si>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</si>
  <si>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</si>
  <si>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</si>
  <si>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</si>
  <si>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</si>
  <si>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</si>
  <si>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</si>
  <si>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</si>
  <si>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</si>
  <si>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</si>
  <si>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</si>
  <si>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</si>
  <si>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</si>
  <si>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</si>
  <si>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</si>
  <si>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</si>
  <si>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</si>
  <si>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</si>
  <si>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</si>
  <si>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</si>
  <si>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</si>
  <si>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</si>
  <si>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</si>
  <si>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</si>
  <si>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</si>
  <si>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</si>
  <si>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</si>
  <si>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</si>
  <si>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</si>
  <si>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</si>
  <si>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</si>
  <si>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</si>
  <si>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</si>
  <si>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</si>
  <si>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</si>
  <si>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</si>
  <si>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</si>
  <si>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</si>
  <si>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</si>
  <si>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</si>
  <si>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</si>
  <si>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</si>
  <si>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</si>
  <si>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</si>
  <si>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</si>
  <si>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</si>
  <si>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</si>
  <si>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</si>
  <si>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</si>
  <si>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</si>
  <si>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</si>
  <si>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</si>
  <si>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</si>
  <si>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</si>
  <si>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</si>
  <si>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</si>
  <si>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</si>
  <si>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</si>
  <si>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</si>
  <si>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</si>
  <si>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</si>
  <si>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</si>
  <si>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</si>
  <si>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</si>
  <si>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</si>
  <si>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</si>
  <si>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</si>
  <si>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</si>
  <si>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</si>
  <si>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</si>
  <si>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</si>
  <si>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</si>
  <si>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</si>
  <si>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</si>
  <si>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</si>
  <si>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</si>
  <si>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</si>
  <si>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</si>
  <si>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</si>
  <si>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</si>
  <si>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</si>
  <si>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</si>
  <si>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</si>
  <si>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</si>
  <si>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</si>
  <si>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</si>
  <si>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</si>
  <si>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</si>
  <si>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</si>
  <si>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</si>
  <si>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</si>
  <si>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</si>
  <si>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</si>
  <si>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</si>
  <si>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</si>
  <si>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</si>
  <si>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</si>
  <si>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</si>
  <si>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</si>
  <si>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</si>
  <si>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</si>
  <si>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</si>
  <si>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</si>
  <si>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</si>
  <si>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</si>
  <si>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</si>
  <si>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</si>
  <si>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</si>
  <si>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</si>
  <si>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</si>
  <si>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</si>
  <si>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</si>
  <si>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</si>
  <si>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</si>
  <si>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</si>
  <si>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</si>
  <si>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</si>
  <si>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</si>
  <si>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</si>
  <si>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</si>
  <si>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</si>
  <si>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</si>
  <si>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</si>
  <si>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</si>
  <si>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</si>
  <si>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</si>
  <si>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</si>
  <si>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</si>
  <si>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</si>
  <si>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</si>
  <si>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</si>
  <si>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</si>
  <si>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</si>
  <si>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</si>
  <si>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</si>
  <si>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</si>
  <si>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</si>
  <si>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</si>
  <si>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</si>
  <si>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</si>
  <si>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</si>
  <si>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</si>
  <si>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</si>
  <si>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</si>
  <si>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</si>
  <si>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</si>
  <si>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</si>
  <si>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</si>
  <si>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</si>
  <si>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</si>
  <si>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</si>
  <si>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</si>
  <si>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</si>
  <si>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</si>
  <si>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</si>
  <si>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</si>
  <si>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</si>
  <si>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</si>
  <si>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</si>
  <si>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</si>
  <si>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</si>
  <si>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</si>
  <si>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</si>
  <si>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</si>
  <si>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</si>
  <si>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</si>
  <si>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</si>
  <si>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</si>
  <si>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</si>
  <si>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</si>
  <si>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</si>
  <si>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</si>
  <si>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</si>
  <si>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</si>
  <si>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</si>
  <si>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</si>
  <si>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</si>
  <si>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</si>
  <si>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</si>
  <si>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</si>
  <si>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</si>
  <si>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</si>
  <si>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</si>
  <si>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</si>
  <si>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</si>
  <si>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</si>
  <si>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</si>
  <si>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</si>
  <si>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</si>
  <si>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</si>
  <si>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</si>
  <si>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</si>
  <si>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</si>
  <si>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</si>
  <si>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</si>
  <si>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</si>
  <si>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</si>
  <si>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</si>
  <si>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</si>
  <si>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</si>
  <si>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</si>
  <si>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</si>
  <si>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</si>
  <si>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</si>
  <si>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</si>
  <si>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</si>
  <si>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</si>
  <si>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</si>
  <si>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</si>
  <si>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</si>
  <si>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</si>
  <si>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</si>
  <si>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</si>
  <si>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</si>
  <si>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</si>
  <si>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</si>
  <si>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</si>
  <si>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</si>
  <si>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</si>
  <si>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</si>
  <si>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</si>
  <si>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</si>
  <si>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</si>
  <si>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</si>
  <si>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</si>
  <si>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</si>
  <si>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</si>
  <si>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</si>
  <si>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</si>
  <si>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</si>
  <si>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</si>
  <si>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</si>
  <si>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</si>
  <si>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</si>
  <si>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</si>
  <si>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</si>
  <si>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</si>
  <si>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</si>
  <si>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</si>
  <si>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</si>
  <si>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</si>
  <si>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</si>
  <si>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</si>
  <si>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</si>
  <si>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</si>
  <si>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</si>
  <si>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</si>
  <si>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</si>
  <si>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</si>
  <si>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</si>
  <si>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</si>
  <si>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</si>
  <si>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</si>
  <si>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</si>
  <si>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</si>
  <si>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</si>
  <si>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</si>
  <si>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</si>
  <si>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</si>
  <si>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</si>
  <si>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</si>
  <si>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</si>
  <si>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</si>
  <si>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</si>
  <si>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</si>
  <si>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</si>
  <si>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</si>
  <si>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</si>
  <si>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</si>
  <si>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</si>
  <si>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</si>
  <si>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</si>
  <si>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</si>
  <si>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</si>
  <si>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</si>
  <si>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</si>
  <si>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</si>
  <si>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</si>
  <si>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</si>
  <si>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</si>
  <si>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</si>
  <si>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</si>
  <si>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</si>
  <si>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</si>
  <si>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</si>
  <si>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</si>
  <si>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</si>
  <si>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</si>
  <si>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</si>
  <si>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</si>
  <si>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</si>
  <si>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</si>
  <si>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</si>
  <si>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</si>
  <si>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</si>
  <si>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</si>
  <si>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</si>
  <si>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</si>
  <si>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</si>
  <si>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</si>
  <si>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</si>
  <si>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</si>
  <si>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</si>
  <si>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</si>
  <si>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</si>
  <si>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</si>
  <si>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</si>
  <si>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</si>
  <si>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</si>
  <si>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</si>
  <si>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</si>
  <si>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</si>
  <si>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</si>
  <si>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</si>
  <si>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</si>
  <si>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</si>
  <si>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</si>
  <si>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</si>
  <si>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</si>
  <si>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</si>
  <si>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</si>
  <si>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</si>
  <si>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</si>
  <si>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</si>
  <si>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</si>
  <si>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</si>
  <si>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</si>
  <si>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</si>
  <si>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</si>
  <si>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</si>
  <si>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</si>
  <si>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</si>
  <si>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</si>
  <si>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</si>
  <si>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</si>
  <si>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</si>
  <si>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</si>
  <si>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</si>
  <si>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</si>
  <si>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</si>
  <si>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</si>
  <si>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</si>
  <si>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</si>
  <si>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</si>
  <si>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</si>
  <si>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</si>
  <si>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</si>
  <si>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</si>
  <si>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</si>
  <si>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</si>
  <si>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</si>
  <si>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</si>
  <si>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</si>
  <si>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</si>
  <si>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</si>
  <si>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</si>
  <si>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</si>
  <si>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</si>
  <si>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</si>
  <si>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</si>
  <si>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</si>
  <si>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</si>
  <si>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</si>
  <si>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</si>
  <si>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</si>
  <si>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</si>
  <si>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</si>
  <si>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</si>
  <si>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</si>
  <si>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</si>
  <si>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</si>
  <si>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</si>
  <si>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</si>
  <si>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</si>
  <si>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</si>
  <si>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</si>
  <si>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</si>
  <si>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</si>
  <si>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</si>
  <si>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</si>
  <si>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</si>
  <si>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</si>
  <si>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</si>
  <si>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</si>
  <si>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</si>
  <si>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</si>
  <si>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</si>
  <si>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</si>
  <si>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</si>
  <si>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</si>
  <si>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</si>
  <si>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</si>
  <si>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</si>
  <si>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</si>
  <si>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</si>
  <si>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</si>
  <si>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</si>
  <si>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</si>
  <si>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</si>
  <si>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</si>
  <si>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</si>
  <si>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</si>
  <si>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</si>
  <si>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</si>
  <si>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</si>
  <si>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</si>
  <si>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</si>
  <si>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</si>
  <si>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</si>
  <si>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</si>
  <si>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</si>
  <si>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</si>
  <si>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</si>
  <si>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</si>
  <si>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</si>
  <si>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</si>
  <si>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</si>
  <si>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</si>
  <si>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</si>
  <si>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</si>
  <si>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</si>
  <si>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</si>
  <si>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</si>
  <si>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</si>
  <si>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</si>
  <si>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</si>
  <si>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</si>
  <si>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</si>
  <si>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</si>
  <si>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</si>
  <si>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</si>
  <si>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</si>
  <si>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</si>
  <si>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</si>
  <si>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</si>
  <si>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</si>
  <si>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</si>
  <si>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</si>
  <si>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</si>
  <si>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</si>
  <si>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</si>
  <si>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</si>
  <si>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</si>
  <si>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</si>
  <si>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</si>
  <si>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</si>
  <si>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</si>
  <si>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</si>
  <si>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</si>
  <si>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</si>
  <si>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</si>
  <si>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</si>
  <si>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</si>
  <si>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</si>
  <si>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</si>
  <si>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</si>
  <si>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</si>
  <si>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</si>
  <si>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</si>
  <si>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</si>
  <si>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</si>
  <si>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</si>
  <si>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</si>
  <si>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</si>
  <si>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</si>
  <si>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</si>
  <si>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</si>
  <si>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</si>
  <si>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</si>
  <si>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</si>
  <si>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</si>
  <si>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</si>
  <si>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</si>
  <si>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</si>
  <si>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</si>
  <si>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</si>
  <si>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</si>
  <si>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</si>
  <si>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</si>
  <si>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</si>
  <si>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</si>
  <si>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</si>
  <si>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</si>
  <si>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</si>
  <si>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</si>
  <si>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</si>
  <si>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</si>
  <si>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</si>
  <si>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</si>
  <si>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</si>
  <si>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</si>
  <si>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</si>
  <si>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</si>
  <si>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</si>
  <si>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</si>
  <si>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</si>
  <si>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</si>
  <si>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</si>
  <si>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</si>
  <si>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</si>
  <si>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</si>
  <si>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</si>
  <si>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</si>
  <si>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</si>
  <si>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</si>
  <si>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</si>
  <si>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</si>
  <si>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</si>
  <si>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</si>
  <si>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</si>
  <si>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</si>
  <si>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</si>
  <si>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</si>
  <si>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</si>
  <si>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</si>
  <si>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</si>
  <si>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</si>
  <si>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</si>
  <si>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</si>
  <si>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</si>
  <si>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</si>
  <si>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</si>
  <si>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</si>
  <si>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</si>
  <si>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</si>
  <si>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</si>
  <si>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</si>
  <si>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</si>
  <si>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</si>
  <si>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</si>
  <si>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</si>
  <si>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</si>
  <si>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</si>
  <si>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</si>
  <si>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</si>
  <si>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</si>
  <si>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</si>
  <si>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</si>
  <si>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</si>
  <si>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</si>
  <si>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</si>
  <si>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</si>
  <si>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</si>
  <si>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</si>
  <si>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</si>
  <si>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</si>
  <si>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</si>
  <si>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</si>
  <si>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</si>
  <si>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</si>
  <si>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</si>
  <si>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</si>
  <si>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</si>
  <si>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</si>
  <si>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</si>
  <si>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</si>
  <si>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</si>
  <si>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</si>
  <si>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</si>
  <si>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</si>
  <si>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</si>
  <si>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</si>
  <si>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</si>
  <si>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</si>
  <si>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</si>
  <si>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</si>
  <si>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</si>
  <si>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</si>
  <si>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</si>
  <si>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</si>
  <si>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</si>
  <si>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</si>
  <si>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</si>
  <si>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</si>
  <si>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</si>
  <si>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</si>
  <si>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</si>
  <si>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</si>
  <si>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</si>
  <si>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</si>
  <si>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</si>
  <si>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</si>
  <si>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</si>
  <si>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</si>
  <si>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</si>
  <si>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</si>
  <si>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</si>
  <si>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</si>
  <si>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</si>
  <si>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</si>
  <si>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</si>
  <si>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</si>
  <si>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</si>
  <si>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</si>
  <si>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</si>
  <si>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</si>
  <si>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</si>
  <si>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</si>
  <si>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</si>
  <si>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</si>
  <si>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</si>
  <si>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</si>
  <si>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</si>
  <si>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</si>
  <si>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</si>
  <si>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</si>
  <si>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</si>
  <si>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</si>
  <si>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</si>
  <si>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</si>
  <si>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</si>
  <si>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</si>
  <si>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</si>
  <si>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</si>
  <si>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</si>
  <si>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</si>
  <si>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</si>
  <si>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</si>
  <si>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</si>
  <si>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</si>
  <si>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</si>
  <si>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</si>
  <si>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</si>
  <si>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</si>
  <si>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</si>
  <si>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</si>
  <si>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</si>
  <si>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</si>
  <si>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</si>
  <si>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</si>
  <si>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</si>
  <si>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</si>
  <si>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</si>
  <si>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</si>
  <si>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</si>
  <si>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</si>
  <si>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</si>
  <si>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</si>
  <si>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</si>
  <si>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</si>
  <si>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</si>
  <si>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</si>
  <si>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</si>
  <si>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</si>
  <si>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</si>
  <si>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</si>
  <si>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</si>
  <si>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</si>
  <si>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</si>
  <si>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</si>
  <si>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</si>
  <si>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</si>
  <si>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</si>
  <si>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</si>
  <si>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</si>
  <si>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</si>
  <si>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</si>
  <si>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</si>
  <si>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</si>
  <si>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</si>
  <si>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</si>
  <si>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</si>
  <si>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</si>
  <si>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</si>
  <si>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</si>
  <si>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</si>
  <si>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</si>
  <si>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</si>
  <si>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</si>
  <si>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</si>
  <si>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</si>
  <si>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</si>
  <si>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</si>
  <si>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</si>
  <si>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</si>
  <si>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</si>
  <si>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</si>
  <si>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</si>
  <si>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</si>
  <si>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</si>
  <si>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</si>
  <si>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</si>
  <si>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</si>
  <si>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</si>
  <si>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</si>
  <si>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</si>
  <si>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</si>
  <si>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</si>
  <si>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</si>
  <si>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</si>
  <si>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</si>
  <si>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</si>
  <si>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</si>
  <si>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</si>
  <si>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</si>
  <si>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</si>
  <si>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</si>
  <si>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</si>
  <si>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</si>
  <si>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</si>
  <si>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</si>
  <si>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</si>
  <si>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</si>
  <si>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</si>
  <si>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</si>
  <si>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</si>
  <si>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</si>
  <si>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</si>
  <si>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</si>
  <si>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</si>
  <si>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</si>
  <si>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</si>
  <si>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</si>
  <si>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</si>
  <si>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</si>
  <si>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</si>
  <si>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</si>
  <si>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</si>
  <si>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</si>
  <si>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</si>
  <si>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</si>
  <si>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</si>
  <si>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</si>
  <si>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</si>
  <si>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</si>
  <si>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</si>
  <si>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</si>
  <si>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</si>
  <si>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</si>
  <si>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</si>
  <si>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</si>
  <si>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</si>
  <si>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</si>
  <si>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</si>
  <si>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</si>
  <si>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</si>
  <si>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</si>
  <si>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</si>
  <si>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</si>
  <si>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</si>
  <si>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</si>
  <si>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</si>
  <si>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</si>
  <si>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</si>
  <si>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</si>
  <si>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</si>
  <si>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</si>
  <si>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</si>
  <si>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</si>
  <si>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</si>
  <si>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</si>
  <si>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</si>
  <si>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</si>
  <si>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</si>
  <si>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</si>
  <si>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</si>
  <si>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</si>
  <si>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</si>
  <si>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</si>
  <si>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</si>
  <si>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</si>
  <si>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</si>
  <si>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</si>
  <si>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</si>
  <si>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</si>
  <si>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</si>
  <si>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</si>
  <si>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</si>
  <si>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</si>
  <si>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</si>
  <si>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</si>
  <si>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</si>
  <si>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</si>
  <si>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</si>
  <si>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</si>
  <si>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</si>
  <si>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</si>
  <si>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</si>
  <si>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</si>
  <si>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</si>
  <si>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</si>
  <si>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</si>
  <si>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</si>
  <si>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</si>
  <si>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</si>
  <si>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</si>
  <si>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</si>
  <si>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</si>
  <si>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</si>
  <si>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</si>
  <si>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</si>
  <si>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</si>
  <si>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</si>
  <si>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</si>
  <si>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</si>
  <si>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</si>
  <si>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</si>
  <si>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</si>
  <si>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</si>
  <si>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</si>
  <si>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</si>
  <si>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</si>
  <si>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</si>
  <si>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</si>
  <si>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</si>
  <si>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</si>
  <si>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</si>
  <si>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</si>
  <si>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</si>
  <si>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</si>
  <si>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</si>
  <si>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</si>
  <si>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</si>
  <si>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</si>
  <si>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</si>
  <si>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</si>
  <si>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</si>
  <si>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</si>
  <si>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</si>
  <si>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</si>
  <si>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</si>
  <si>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</si>
  <si>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</si>
  <si>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</si>
  <si>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</si>
  <si>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</si>
  <si>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</si>
  <si>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</si>
  <si>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</si>
  <si>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</si>
  <si>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</si>
  <si>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</si>
  <si>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</si>
  <si>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</si>
  <si>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</si>
  <si>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</si>
  <si>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</si>
  <si>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</si>
  <si>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</si>
  <si>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</si>
  <si>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</si>
  <si>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</si>
  <si>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</si>
  <si>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</si>
  <si>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</si>
  <si>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</si>
  <si>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</si>
  <si>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</si>
  <si>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</si>
  <si>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</si>
  <si>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</si>
  <si>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</si>
  <si>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</si>
  <si>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</si>
  <si>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</si>
  <si>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</si>
  <si>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</si>
  <si>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</si>
  <si>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</si>
  <si>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</si>
  <si>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</si>
  <si>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</si>
  <si>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</si>
  <si>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</si>
  <si>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</si>
  <si>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</si>
  <si>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</si>
  <si>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</si>
  <si>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</si>
  <si>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</si>
  <si>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</si>
  <si>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</si>
  <si>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</si>
  <si>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</si>
  <si>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</si>
  <si>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</si>
  <si>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</si>
  <si>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</si>
  <si>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</si>
  <si>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</si>
  <si>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</si>
  <si>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</si>
  <si>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</si>
  <si>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</si>
  <si>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</si>
  <si>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</si>
  <si>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</si>
  <si>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</si>
  <si>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</si>
  <si>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</si>
  <si>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</si>
  <si>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</si>
  <si>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</si>
  <si>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</si>
  <si>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</si>
  <si>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</si>
  <si>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</si>
  <si>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</si>
  <si>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</si>
  <si>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</si>
  <si>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</si>
  <si>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</si>
  <si>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</si>
  <si>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</si>
  <si>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</si>
  <si>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</si>
  <si>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</si>
  <si>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</si>
  <si>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</si>
  <si>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</si>
  <si>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</si>
  <si>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</si>
  <si>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</si>
  <si>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</si>
  <si>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</si>
  <si>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</si>
  <si>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</si>
  <si>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</si>
  <si>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</si>
  <si>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</si>
  <si>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</si>
  <si>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</si>
  <si>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</si>
  <si>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</si>
  <si>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</si>
  <si>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</si>
  <si>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</si>
  <si>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</si>
  <si>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</si>
  <si>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</si>
  <si>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</si>
  <si>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</si>
  <si>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</si>
  <si>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</si>
  <si>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</si>
  <si>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</si>
  <si>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</si>
  <si>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</si>
  <si>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</si>
  <si>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</si>
  <si>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</si>
  <si>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</si>
  <si>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</si>
  <si>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</si>
  <si>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</si>
  <si>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</si>
  <si>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</si>
  <si>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</si>
  <si>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</si>
  <si>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</si>
  <si>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</si>
  <si>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</si>
  <si>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</si>
  <si>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</si>
  <si>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</si>
  <si>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</si>
  <si>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</si>
  <si>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</si>
  <si>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</si>
  <si>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</si>
  <si>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</si>
  <si>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</si>
  <si>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</si>
  <si>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</si>
  <si>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</si>
  <si>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</si>
  <si>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</si>
  <si>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</si>
  <si>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</si>
  <si>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</si>
  <si>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</si>
  <si>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</si>
  <si>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</si>
  <si>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</si>
  <si>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</si>
  <si>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</si>
  <si>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</si>
  <si>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</si>
  <si>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</si>
  <si>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</si>
  <si>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</si>
  <si>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</si>
  <si>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</si>
  <si>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</si>
  <si>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</si>
  <si>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</si>
  <si>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</si>
  <si>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</si>
  <si>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</si>
  <si>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</si>
  <si>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</si>
  <si>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</si>
  <si>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</si>
  <si>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</si>
  <si>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</si>
  <si>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</si>
  <si>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</si>
  <si>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</si>
  <si>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</si>
  <si>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</si>
  <si>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</si>
  <si>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</si>
  <si>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</si>
  <si>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</si>
  <si>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</si>
  <si>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</si>
  <si>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</si>
  <si>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</si>
  <si>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</si>
  <si>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</si>
  <si>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</si>
  <si>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</si>
  <si>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</si>
  <si>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</si>
  <si>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</si>
  <si>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</si>
  <si>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</si>
  <si>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</si>
  <si>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</si>
  <si>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</si>
  <si>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</si>
  <si>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</si>
  <si>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</si>
  <si>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</si>
  <si>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</si>
  <si>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</si>
  <si>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</si>
  <si>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</si>
  <si>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</si>
  <si>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</si>
  <si>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</si>
  <si>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</si>
  <si>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</si>
  <si>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</si>
  <si>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</si>
  <si>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</si>
  <si>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</si>
  <si>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</si>
  <si>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</si>
  <si>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</si>
  <si>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</si>
  <si>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</si>
  <si>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</si>
  <si>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</si>
  <si>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</si>
  <si>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</si>
  <si>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</si>
  <si>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</si>
  <si>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</si>
  <si>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</si>
  <si>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</si>
  <si>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</si>
  <si>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</si>
  <si>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</si>
  <si>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</si>
  <si>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</si>
  <si>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</si>
  <si>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</si>
  <si>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</si>
  <si>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</si>
  <si>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</si>
  <si>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</si>
  <si>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</si>
  <si>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</si>
  <si>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</si>
  <si>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</si>
  <si>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</si>
  <si>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</si>
  <si>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</si>
  <si>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</si>
  <si>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</si>
  <si>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</si>
  <si>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</si>
  <si>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</si>
  <si>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</si>
  <si>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</si>
  <si>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</si>
  <si>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</si>
  <si>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</si>
  <si>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</si>
  <si>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</si>
  <si>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</si>
  <si>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</si>
  <si>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</si>
  <si>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</si>
  <si>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</si>
  <si>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</si>
  <si>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</si>
  <si>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</si>
  <si>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</si>
  <si>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</si>
  <si>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</si>
  <si>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</si>
  <si>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</si>
  <si>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</si>
  <si>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</si>
  <si>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</si>
  <si>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</si>
  <si>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</si>
  <si>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</si>
  <si>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</si>
  <si>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</si>
  <si>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</si>
  <si>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</si>
  <si>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</si>
  <si>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</si>
  <si>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</si>
  <si>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</si>
  <si>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</si>
  <si>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</si>
  <si>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</si>
  <si>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</si>
  <si>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</si>
  <si>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</si>
  <si>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</si>
  <si>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</si>
  <si>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</si>
  <si>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</si>
  <si>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</si>
  <si>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</si>
  <si>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</si>
  <si>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</si>
  <si>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</si>
  <si>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</si>
  <si>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</si>
  <si>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</si>
  <si>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</si>
  <si>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</si>
  <si>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</si>
  <si>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</si>
  <si>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</si>
  <si>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</si>
  <si>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</si>
  <si>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</si>
  <si>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</si>
  <si>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</si>
  <si>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</si>
  <si>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</si>
  <si>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</si>
  <si>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</si>
  <si>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</si>
  <si>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</si>
  <si>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</si>
  <si>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</si>
  <si>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</si>
  <si>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</si>
  <si>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</si>
  <si>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</si>
  <si>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</si>
  <si>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</si>
  <si>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</si>
  <si>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</si>
  <si>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</si>
  <si>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</si>
  <si>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</si>
  <si>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</si>
  <si>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</si>
  <si>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</si>
  <si>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</si>
  <si>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</si>
  <si>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</si>
  <si>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</si>
  <si>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</si>
  <si>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</si>
  <si>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</si>
  <si>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</si>
  <si>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</si>
  <si>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</si>
  <si>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</si>
  <si>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</si>
  <si>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</si>
  <si>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</si>
  <si>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</si>
  <si>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</si>
  <si>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</si>
  <si>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</si>
  <si>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</si>
  <si>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</si>
  <si>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</si>
  <si>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</si>
  <si>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</si>
  <si>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</si>
  <si>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</si>
  <si>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</si>
  <si>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</si>
  <si>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</si>
  <si>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</si>
  <si>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</si>
  <si>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</si>
  <si>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</si>
  <si>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</si>
  <si>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</si>
  <si>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</si>
  <si>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</si>
  <si>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</si>
  <si>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</si>
  <si>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</si>
  <si>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</si>
  <si>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</si>
  <si>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</si>
  <si>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</si>
  <si>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</si>
  <si>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</si>
  <si>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</si>
  <si>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</si>
  <si>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</si>
  <si>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</si>
  <si>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</si>
  <si>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</si>
  <si>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</si>
  <si>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</si>
  <si>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</si>
  <si>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</si>
  <si>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</si>
  <si>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</si>
  <si>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</si>
  <si>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</si>
  <si>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</si>
  <si>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</si>
  <si>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</si>
  <si>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</si>
  <si>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</si>
  <si>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</si>
  <si>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</si>
  <si>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</si>
  <si>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</si>
  <si>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</si>
  <si>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</si>
  <si>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</si>
  <si>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</si>
  <si>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</si>
  <si>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</si>
  <si>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</si>
  <si>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</si>
  <si>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</si>
  <si>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</si>
  <si>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</si>
  <si>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</si>
  <si>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</si>
  <si>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</si>
  <si>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</si>
  <si>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</si>
  <si>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</si>
  <si>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</si>
  <si>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</si>
  <si>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</si>
  <si>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</si>
  <si>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</si>
  <si>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</si>
  <si>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</si>
  <si>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</si>
  <si>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</si>
  <si>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</si>
  <si>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</si>
  <si>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</si>
  <si>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</si>
  <si>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</si>
  <si>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</si>
  <si>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</si>
  <si>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</si>
  <si>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</si>
  <si>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</si>
  <si>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</si>
  <si>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</si>
  <si>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</si>
  <si>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</si>
  <si>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</si>
  <si>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</si>
  <si>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</si>
  <si>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</si>
  <si>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</si>
  <si>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</si>
  <si>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</si>
  <si>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</si>
  <si>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</si>
  <si>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</si>
  <si>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</si>
  <si>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</si>
  <si>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</si>
  <si>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</si>
  <si>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</si>
  <si>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</si>
  <si>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</si>
  <si>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</si>
  <si>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</si>
  <si>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</si>
  <si>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</si>
  <si>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</si>
  <si>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</si>
  <si>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</si>
  <si>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</si>
  <si>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</si>
  <si>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</si>
  <si>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</si>
  <si>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</si>
  <si>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</si>
  <si>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</si>
  <si>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</si>
  <si>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</si>
  <si>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</si>
  <si>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</si>
  <si>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</si>
  <si>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</si>
  <si>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</si>
  <si>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</si>
  <si>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</si>
  <si>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</si>
  <si>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</si>
  <si>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</si>
  <si>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</si>
  <si>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</si>
  <si>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</si>
  <si>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</si>
  <si>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</si>
  <si>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</si>
  <si>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</si>
  <si>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</si>
  <si>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</si>
  <si>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</si>
  <si>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</si>
  <si>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</si>
  <si>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</si>
  <si>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</si>
  <si>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</si>
  <si>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</si>
  <si>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</si>
  <si>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</si>
  <si>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</si>
  <si>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</si>
  <si>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</si>
  <si>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</si>
  <si>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</si>
  <si>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</si>
  <si>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</si>
  <si>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</si>
  <si>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</si>
  <si>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</si>
  <si>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</si>
  <si>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</si>
  <si>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</si>
  <si>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</si>
  <si>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</si>
  <si>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</si>
  <si>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</si>
  <si>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</si>
  <si>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</si>
  <si>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</si>
  <si>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</si>
  <si>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</si>
  <si>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</si>
  <si>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</si>
  <si>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</si>
  <si>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</si>
  <si>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</si>
  <si>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</si>
  <si>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</si>
  <si>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</si>
  <si>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</si>
  <si>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</si>
  <si>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</si>
  <si>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</si>
  <si>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</si>
  <si>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</si>
  <si>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</si>
  <si>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</si>
  <si>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</si>
  <si>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</si>
  <si>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</si>
  <si>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</si>
  <si>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</si>
  <si>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</si>
  <si>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</si>
  <si>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</si>
  <si>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</si>
  <si>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</si>
  <si>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</si>
  <si>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</si>
  <si>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</si>
  <si>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</si>
  <si>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</si>
  <si>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</si>
  <si>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</si>
  <si>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</si>
  <si>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</si>
  <si>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</si>
  <si>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</si>
  <si>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</si>
  <si>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</si>
  <si>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</si>
  <si>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</si>
  <si>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</si>
  <si>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</si>
  <si>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</si>
  <si>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</si>
  <si>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</si>
  <si>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</si>
  <si>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</si>
  <si>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</si>
  <si>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</si>
  <si>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</si>
  <si>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</si>
  <si>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</si>
  <si>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</si>
  <si>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</si>
  <si>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</si>
  <si>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</si>
  <si>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</si>
  <si>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</si>
  <si>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</si>
  <si>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</si>
  <si>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</si>
  <si>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</si>
  <si>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</si>
  <si>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</si>
  <si>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</si>
  <si>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</si>
  <si>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</si>
  <si>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</si>
  <si>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</si>
  <si>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</si>
  <si>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</si>
  <si>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</si>
  <si>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</si>
  <si>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</si>
  <si>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</si>
  <si>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</si>
  <si>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</si>
  <si>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</si>
  <si>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</si>
  <si>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</si>
  <si>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</si>
  <si>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</si>
  <si>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</si>
  <si>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</si>
  <si>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</si>
  <si>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</si>
  <si>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</si>
  <si>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</si>
  <si>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</si>
  <si>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</si>
  <si>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</si>
  <si>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</si>
  <si>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</si>
  <si>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</si>
  <si>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</si>
  <si>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</si>
  <si>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</si>
  <si>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</si>
  <si>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</si>
  <si>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</si>
  <si>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</si>
  <si>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</si>
  <si>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</si>
  <si>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</si>
  <si>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</si>
  <si>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</si>
  <si>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</si>
  <si>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</si>
  <si>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</si>
  <si>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</si>
  <si>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</si>
  <si>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</si>
  <si>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</si>
  <si>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</si>
  <si>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</si>
  <si>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</si>
  <si>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</si>
  <si>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</si>
  <si>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</si>
  <si>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</si>
  <si>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</si>
  <si>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</si>
  <si>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</si>
  <si>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</si>
  <si>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</si>
  <si>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</si>
  <si>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</si>
  <si>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</si>
  <si>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</si>
  <si>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</si>
  <si>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</si>
  <si>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</si>
  <si>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</si>
  <si>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</si>
  <si>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</si>
  <si>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</si>
  <si>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</si>
  <si>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</si>
  <si>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</si>
  <si>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</si>
  <si>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</si>
  <si>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</si>
  <si>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</si>
  <si>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</si>
  <si>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</si>
  <si>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</si>
  <si>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</si>
  <si>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</si>
  <si>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</si>
  <si>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</si>
  <si>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</si>
  <si>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</si>
  <si>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</si>
  <si>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</si>
  <si>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</si>
  <si>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</si>
  <si>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</si>
  <si>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</si>
  <si>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</si>
  <si>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</si>
  <si>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</si>
  <si>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</si>
  <si>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</si>
  <si>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</si>
  <si>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</si>
  <si>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</si>
  <si>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</si>
  <si>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</si>
  <si>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</si>
  <si>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</si>
  <si>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</si>
  <si>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</si>
  <si>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</si>
  <si>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</si>
  <si>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</si>
  <si>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</si>
  <si>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</si>
  <si>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</si>
  <si>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</si>
  <si>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</si>
  <si>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</si>
  <si>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</si>
  <si>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</si>
  <si>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</si>
  <si>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</si>
  <si>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</si>
  <si>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</si>
  <si>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</si>
  <si>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</si>
  <si>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</si>
  <si>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</si>
  <si>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</si>
  <si>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</si>
  <si>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</si>
  <si>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</si>
  <si>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</si>
  <si>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</si>
  <si>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</si>
  <si>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</si>
  <si>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</si>
  <si>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</si>
  <si>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</si>
  <si>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</si>
  <si>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</si>
  <si>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</si>
  <si>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</si>
  <si>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</si>
  <si>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</si>
  <si>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</si>
  <si>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</si>
  <si>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</si>
  <si>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</si>
  <si>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</si>
  <si>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</si>
  <si>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</si>
  <si>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</si>
  <si>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</si>
  <si>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</si>
  <si>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</si>
  <si>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</si>
  <si>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</si>
  <si>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</si>
  <si>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</si>
  <si>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</si>
  <si>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</si>
  <si>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</si>
  <si>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</si>
  <si>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</si>
  <si>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</si>
  <si>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</si>
  <si>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</si>
  <si>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</si>
  <si>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</si>
  <si>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</si>
  <si>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</si>
  <si>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</si>
  <si>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</si>
  <si>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</si>
  <si>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</si>
  <si>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</si>
  <si>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</si>
  <si>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</si>
  <si>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</si>
  <si>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</si>
  <si>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</si>
  <si>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</si>
  <si>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</si>
  <si>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</si>
  <si>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</si>
  <si>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</si>
  <si>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</si>
  <si>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</si>
  <si>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</si>
  <si>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</si>
  <si>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</si>
  <si>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</si>
  <si>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</si>
  <si>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</si>
  <si>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</si>
  <si>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</si>
  <si>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</si>
  <si>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</si>
  <si>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</si>
  <si>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</si>
  <si>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</si>
  <si>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</si>
  <si>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</si>
  <si>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</si>
  <si>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</si>
  <si>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</si>
  <si>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</si>
  <si>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</si>
  <si>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</si>
  <si>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</si>
  <si>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</si>
  <si>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</si>
  <si>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</si>
  <si>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</si>
  <si>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</si>
  <si>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</si>
  <si>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</si>
  <si>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</si>
  <si>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</si>
  <si>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</si>
  <si>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</si>
  <si>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</si>
  <si>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</si>
  <si>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</si>
  <si>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</si>
  <si>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</si>
  <si>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</si>
  <si>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</si>
  <si>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</si>
  <si>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</si>
  <si>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</si>
  <si>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</si>
  <si>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</si>
  <si>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</si>
  <si>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</si>
  <si>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</si>
  <si>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</si>
  <si>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</si>
  <si>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</si>
  <si>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</si>
  <si>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</si>
  <si>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</si>
  <si>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</si>
  <si>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</si>
  <si>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</si>
  <si>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</si>
  <si>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</si>
  <si>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</si>
  <si>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</si>
  <si>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</si>
  <si>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</si>
  <si>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</si>
  <si>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</si>
  <si>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</si>
  <si>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</si>
  <si>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</si>
  <si>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</si>
  <si>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</si>
  <si>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</si>
  <si>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</si>
  <si>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</si>
  <si>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</si>
  <si>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</si>
  <si>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</si>
  <si>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</si>
  <si>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</si>
  <si>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</si>
  <si>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</si>
  <si>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</si>
  <si>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</si>
  <si>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</si>
  <si>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</si>
  <si>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</si>
  <si>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</si>
  <si>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</si>
  <si>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</si>
  <si>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</si>
  <si>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</si>
  <si>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</si>
  <si>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</si>
  <si>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</si>
  <si>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</si>
  <si>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</si>
  <si>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</si>
  <si>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</si>
  <si>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</si>
  <si>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</si>
  <si>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</si>
  <si>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</si>
  <si>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</si>
  <si>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</si>
  <si>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</si>
  <si>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</si>
  <si>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</si>
  <si>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</si>
  <si>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</si>
  <si>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</si>
  <si>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</si>
  <si>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</si>
  <si>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</si>
  <si>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</si>
  <si>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</si>
  <si>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</si>
  <si>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</si>
  <si>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</si>
  <si>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</si>
  <si>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</si>
  <si>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</si>
  <si>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</si>
  <si>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</si>
  <si>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</si>
  <si>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</si>
  <si>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</si>
  <si>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</si>
  <si>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</si>
  <si>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</si>
  <si>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</si>
  <si>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</si>
  <si>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</si>
  <si>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</si>
  <si>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</si>
  <si>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</si>
  <si>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</si>
  <si>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</si>
  <si>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</si>
  <si>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</si>
  <si>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</si>
  <si>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</si>
  <si>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</si>
  <si>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</si>
  <si>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</si>
  <si>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</si>
  <si>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</si>
  <si>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</si>
  <si>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</si>
  <si>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</si>
  <si>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</si>
  <si>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</si>
  <si>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</si>
  <si>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</si>
  <si>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</si>
  <si>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</si>
  <si>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</si>
  <si>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</si>
  <si>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</si>
  <si>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</si>
  <si>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</si>
  <si>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</si>
  <si>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</si>
  <si>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</si>
  <si>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</si>
  <si>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</si>
  <si>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</si>
  <si>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</si>
  <si>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</si>
  <si>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</si>
  <si>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</si>
  <si>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</si>
  <si>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</si>
  <si>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</si>
  <si>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</si>
  <si>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</si>
  <si>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</si>
  <si>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</si>
  <si>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</si>
  <si>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</si>
  <si>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</si>
  <si>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</si>
  <si>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</si>
  <si>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</si>
  <si>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</si>
  <si>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</si>
  <si>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</si>
  <si>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</si>
  <si>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</si>
  <si>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</si>
  <si>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</si>
  <si>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</si>
  <si>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</si>
  <si>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</si>
  <si>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</si>
  <si>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</si>
  <si>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</si>
  <si>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</si>
  <si>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</si>
  <si>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</si>
  <si>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</si>
  <si>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</si>
  <si>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</si>
  <si>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</si>
  <si>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</si>
  <si>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</si>
  <si>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</si>
  <si>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</si>
  <si>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</si>
  <si>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</si>
  <si>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</si>
  <si>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</si>
  <si>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</si>
  <si>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</si>
  <si>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</si>
  <si>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</si>
  <si>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</si>
  <si>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</si>
  <si>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</si>
  <si>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</si>
  <si>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</si>
  <si>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</si>
  <si>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</si>
  <si>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</si>
  <si>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</si>
  <si>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</si>
  <si>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</si>
  <si>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</si>
  <si>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</si>
  <si>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</si>
  <si>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</si>
  <si>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</si>
  <si>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</si>
  <si>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</si>
  <si>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</si>
  <si>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</si>
  <si>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</si>
  <si>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</si>
  <si>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</si>
  <si>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</si>
  <si>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</si>
  <si>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</si>
  <si>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</si>
  <si>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</si>
  <si>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</si>
  <si>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</si>
  <si>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</si>
  <si>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</si>
  <si>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</si>
  <si>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</si>
  <si>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</si>
  <si>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</si>
  <si>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</si>
  <si>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</si>
  <si>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</si>
  <si>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</si>
  <si>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</si>
  <si>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</si>
  <si>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</si>
  <si>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</si>
  <si>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</si>
  <si>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</si>
  <si>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</si>
  <si>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</si>
  <si>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</si>
  <si>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</si>
  <si>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</si>
  <si>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</si>
  <si>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</si>
  <si>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</si>
  <si>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</si>
  <si>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</si>
  <si>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</si>
  <si>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</si>
  <si>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</si>
  <si>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</si>
  <si>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</si>
  <si>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</si>
  <si>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</si>
  <si>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</si>
  <si>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</si>
  <si>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</si>
  <si>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</si>
  <si>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</si>
  <si>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</si>
  <si>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</si>
  <si>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</si>
  <si>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</si>
  <si>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</si>
  <si>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</si>
  <si>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</si>
  <si>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</si>
  <si>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</si>
  <si>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</si>
  <si>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</si>
  <si>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</si>
  <si>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</si>
  <si>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</si>
  <si>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</si>
  <si>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</si>
  <si>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</si>
  <si>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</si>
  <si>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</si>
  <si>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</si>
  <si>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</si>
  <si>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</si>
  <si>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</si>
  <si>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</si>
  <si>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</si>
  <si>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</si>
  <si>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</si>
  <si>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</si>
  <si>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</si>
  <si>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</si>
  <si>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</si>
  <si>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</si>
  <si>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</si>
  <si>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</si>
  <si>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</si>
  <si>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</si>
  <si>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</si>
  <si>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</si>
  <si>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</si>
  <si>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</si>
  <si>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</si>
  <si>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</si>
  <si>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</si>
  <si>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</si>
  <si>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</si>
  <si>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</si>
  <si>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</si>
  <si>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</si>
  <si>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</si>
  <si>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</si>
  <si>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</si>
  <si>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</si>
  <si>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</si>
  <si>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</si>
  <si>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</si>
  <si>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</si>
  <si>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</si>
  <si>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</si>
  <si>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</si>
  <si>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</si>
  <si>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</si>
  <si>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</si>
  <si>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</si>
  <si>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</si>
  <si>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</si>
  <si>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</si>
  <si>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</si>
  <si>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</si>
  <si>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</si>
  <si>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</si>
  <si>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</si>
  <si>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</si>
  <si>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</si>
  <si>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</si>
  <si>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</si>
  <si>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</si>
  <si>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</si>
  <si>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</si>
  <si>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</si>
  <si>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</si>
  <si>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</si>
  <si>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</si>
  <si>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</si>
  <si>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</si>
  <si>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</si>
  <si>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</si>
  <si>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</si>
  <si>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</si>
  <si>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</si>
  <si>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</si>
  <si>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</si>
  <si>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</si>
  <si>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</si>
  <si>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</si>
  <si>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</si>
  <si>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</si>
  <si>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</si>
  <si>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</si>
  <si>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</si>
  <si>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</si>
  <si>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</si>
  <si>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</si>
  <si>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</si>
  <si>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</si>
  <si>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</si>
  <si>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</si>
  <si>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</si>
  <si>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</si>
  <si>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</si>
  <si>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</si>
  <si>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</si>
  <si>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</si>
  <si>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</si>
  <si>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</si>
  <si>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</si>
  <si>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</si>
  <si>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</si>
  <si>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</si>
  <si>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</si>
  <si>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</si>
  <si>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</si>
  <si>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</si>
  <si>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</si>
  <si>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</si>
  <si>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</si>
  <si>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</si>
  <si>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</si>
  <si>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</si>
  <si>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</si>
  <si>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</si>
  <si>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</si>
  <si>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</si>
  <si>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</si>
  <si>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</si>
  <si>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</si>
  <si>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</si>
  <si>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</si>
  <si>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</si>
  <si>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</si>
  <si>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</si>
  <si>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</si>
  <si>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</si>
  <si>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</si>
  <si>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</si>
  <si>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</si>
  <si>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</si>
  <si>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</si>
  <si>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</si>
  <si>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</si>
  <si>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</si>
  <si>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</si>
  <si>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</si>
  <si>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</si>
  <si>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</si>
  <si>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</si>
  <si>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</si>
  <si>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</si>
  <si>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</si>
  <si>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</si>
  <si>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</si>
  <si>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</si>
  <si>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</si>
  <si>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</si>
  <si>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</si>
  <si>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</si>
  <si>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</si>
  <si>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</si>
  <si>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</si>
  <si>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</si>
  <si>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</si>
  <si>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</si>
  <si>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</si>
  <si>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</si>
  <si>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</si>
  <si>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</si>
  <si>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</si>
  <si>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</si>
  <si>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</si>
  <si>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</si>
  <si>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</si>
  <si>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</si>
  <si>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</si>
  <si>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</si>
  <si>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</si>
  <si>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</si>
  <si>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</si>
  <si>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</si>
  <si>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</si>
  <si>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</si>
  <si>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</si>
  <si>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</si>
  <si>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</si>
  <si>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</si>
  <si>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</si>
  <si>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</si>
  <si>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</si>
  <si>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</si>
  <si>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</si>
  <si>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</si>
  <si>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</si>
  <si>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</si>
  <si>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</si>
  <si>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</si>
  <si>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</si>
  <si>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</si>
  <si>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</si>
  <si>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</si>
  <si>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</si>
  <si>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</si>
  <si>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</si>
  <si>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</si>
  <si>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</si>
  <si>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</si>
  <si>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</si>
  <si>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</si>
  <si>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</si>
  <si>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</si>
  <si>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</si>
  <si>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</si>
  <si>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</si>
  <si>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</si>
  <si>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</si>
  <si>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</si>
  <si>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</si>
  <si>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</si>
  <si>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</si>
  <si>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</si>
  <si>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</si>
  <si>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</si>
  <si>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</si>
  <si>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</si>
  <si>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</si>
  <si>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</si>
  <si>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</si>
  <si>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</si>
  <si>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</si>
  <si>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</si>
  <si>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</si>
  <si>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</si>
  <si>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</si>
  <si>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</si>
  <si>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</si>
  <si>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</si>
  <si>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</si>
  <si>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</si>
  <si>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</si>
  <si>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</si>
  <si>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</si>
  <si>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</si>
  <si>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</si>
  <si>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</si>
  <si>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</si>
  <si>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</si>
  <si>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</si>
  <si>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</si>
  <si>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</si>
  <si>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</si>
  <si>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</si>
  <si>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</si>
  <si>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</si>
  <si>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</si>
  <si>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</si>
  <si>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</si>
  <si>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</si>
  <si>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</si>
  <si>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</si>
  <si>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</si>
  <si>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</si>
  <si>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</si>
  <si>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</si>
  <si>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</si>
  <si>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</si>
  <si>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</si>
  <si>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</si>
  <si>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</si>
  <si>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</si>
  <si>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</si>
  <si>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</si>
  <si>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</si>
  <si>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</si>
  <si>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</si>
  <si>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</si>
  <si>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</si>
  <si>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</si>
  <si>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</si>
  <si>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</si>
  <si>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</si>
  <si>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</si>
  <si>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</si>
  <si>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</si>
  <si>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</si>
  <si>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</si>
  <si>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</si>
  <si>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</si>
  <si>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</si>
  <si>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</si>
  <si>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</si>
  <si>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</si>
  <si>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</si>
  <si>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</si>
  <si>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</si>
  <si>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</si>
  <si>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</si>
  <si>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</si>
  <si>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</si>
  <si>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</si>
  <si>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</si>
  <si>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</si>
  <si>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</si>
  <si>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</si>
  <si>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</si>
  <si>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</si>
  <si>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</si>
  <si>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</si>
  <si>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</si>
  <si>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</si>
  <si>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</si>
  <si>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</si>
  <si>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</si>
  <si>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</si>
  <si>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</si>
  <si>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</si>
  <si>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</si>
  <si>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</si>
  <si>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</si>
  <si>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</si>
  <si>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</si>
  <si>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</si>
  <si>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</si>
  <si>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</si>
  <si>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</si>
  <si>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</si>
  <si>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</si>
  <si>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</si>
  <si>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</si>
  <si>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</si>
  <si>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</si>
  <si>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</si>
  <si>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</si>
  <si>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</si>
  <si>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</si>
  <si>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</si>
  <si>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</si>
  <si>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</si>
  <si>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</si>
  <si>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</si>
  <si>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</si>
  <si>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</si>
  <si>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</si>
  <si>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</si>
  <si>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</si>
  <si>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</si>
  <si>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</si>
  <si>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</si>
  <si>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</si>
  <si>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</si>
  <si>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</si>
  <si>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</si>
  <si>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</si>
  <si>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</si>
  <si>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</si>
  <si>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</si>
  <si>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</si>
  <si>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</si>
  <si>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</si>
  <si>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</si>
  <si>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</si>
  <si>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</si>
  <si>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</si>
  <si>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</si>
  <si>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</si>
  <si>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</si>
  <si>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</si>
  <si>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</si>
  <si>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</si>
  <si>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</si>
  <si>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</si>
  <si>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</si>
  <si>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</si>
  <si>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</si>
  <si>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</si>
  <si>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</si>
  <si>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</si>
  <si>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</si>
  <si>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</si>
  <si>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</si>
  <si>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</si>
  <si>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</si>
  <si>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</si>
  <si>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</si>
  <si>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</si>
  <si>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</si>
  <si>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</si>
  <si>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</si>
  <si>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</si>
  <si>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</si>
  <si>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</si>
  <si>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</si>
  <si>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</si>
  <si>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</si>
  <si>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</si>
  <si>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</si>
  <si>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</si>
  <si>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</si>
  <si>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</si>
  <si>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</si>
  <si>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</si>
  <si>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</si>
  <si>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</si>
  <si>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</si>
  <si>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</si>
  <si>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</si>
  <si>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</si>
  <si>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</si>
  <si>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</si>
  <si>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</si>
  <si>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</si>
  <si>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</si>
  <si>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</si>
  <si>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</si>
  <si>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</si>
  <si>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</si>
  <si>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</si>
  <si>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</si>
  <si>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</si>
  <si>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</si>
  <si>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</si>
  <si>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</si>
  <si>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</si>
  <si>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</si>
  <si>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</si>
  <si>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</si>
  <si>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</si>
  <si>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</si>
  <si>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</si>
  <si>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</si>
  <si>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</si>
  <si>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</si>
  <si>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</si>
  <si>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</si>
  <si>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</si>
  <si>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</si>
  <si>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</si>
  <si>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</si>
  <si>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</si>
  <si>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</si>
  <si>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</si>
  <si>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</si>
  <si>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</si>
  <si>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</si>
  <si>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</si>
  <si>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</si>
  <si>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</si>
  <si>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</si>
  <si>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</si>
  <si>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</si>
  <si>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</si>
  <si>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</si>
  <si>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</si>
  <si>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</si>
  <si>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</si>
  <si>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</si>
  <si>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</si>
  <si>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</si>
  <si>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</si>
  <si>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</si>
  <si>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</si>
  <si>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</si>
  <si>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</si>
  <si>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</si>
  <si>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</si>
  <si>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</si>
  <si>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</si>
  <si>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</si>
  <si>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</si>
  <si>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</si>
  <si>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</si>
  <si>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</si>
  <si>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</si>
  <si>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</si>
  <si>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</si>
  <si>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</si>
  <si>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</si>
  <si>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</si>
  <si>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</si>
  <si>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</si>
  <si>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</si>
  <si>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</si>
  <si>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</si>
  <si>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</si>
  <si>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</si>
  <si>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</si>
  <si>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</si>
  <si>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</si>
  <si>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</si>
  <si>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</si>
  <si>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</si>
  <si>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</si>
  <si>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</si>
  <si>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</si>
  <si>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</si>
  <si>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</si>
  <si>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</si>
  <si>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</si>
  <si>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</si>
  <si>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</si>
  <si>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</si>
  <si>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</si>
  <si>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</si>
  <si>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</si>
  <si>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</si>
  <si>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</si>
  <si>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</si>
  <si>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</si>
  <si>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</si>
  <si>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</si>
  <si>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</si>
  <si>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</si>
  <si>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</si>
  <si>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</si>
  <si>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</si>
  <si>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</si>
  <si>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</si>
  <si>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</si>
  <si>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</si>
  <si>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</si>
  <si>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</si>
  <si>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</si>
  <si>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</si>
  <si>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</si>
  <si>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</si>
  <si>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</si>
  <si>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</si>
  <si>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</si>
  <si>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</si>
  <si>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</si>
  <si>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</si>
  <si>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</si>
  <si>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</si>
  <si>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</si>
  <si>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</si>
  <si>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</si>
  <si>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</si>
  <si>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</si>
  <si>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</si>
  <si>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</si>
  <si>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</si>
  <si>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</si>
  <si>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</si>
  <si>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</si>
  <si>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</si>
  <si>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</si>
  <si>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</si>
  <si>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</si>
  <si>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</si>
  <si>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</si>
  <si>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</si>
  <si>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</si>
  <si>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</si>
  <si>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</si>
  <si>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</si>
  <si>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</si>
  <si>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</si>
  <si>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</si>
  <si>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</si>
  <si>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</si>
  <si>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</si>
  <si>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</si>
  <si>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</si>
  <si>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</si>
  <si>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</si>
  <si>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</si>
  <si>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</si>
  <si>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</si>
  <si>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</si>
  <si>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</si>
  <si>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</si>
  <si>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</si>
  <si>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</si>
  <si>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</si>
  <si>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</si>
  <si>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</si>
  <si>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</si>
  <si>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</si>
  <si>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</si>
  <si>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</si>
  <si>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</si>
  <si>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</si>
  <si>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</si>
  <si>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</si>
  <si>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</si>
  <si>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</si>
  <si>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</si>
  <si>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</si>
  <si>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</si>
  <si>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</si>
  <si>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</si>
  <si>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</si>
  <si>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</si>
  <si>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</si>
  <si>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</si>
  <si>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</si>
  <si>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</si>
  <si>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</si>
  <si>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</si>
  <si>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</si>
  <si>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</si>
  <si>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</si>
  <si>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</si>
  <si>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</si>
  <si>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</si>
  <si>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</si>
  <si>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</si>
  <si>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</si>
  <si>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</si>
  <si>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</si>
  <si>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</si>
  <si>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</si>
  <si>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</si>
  <si>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</si>
  <si>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</si>
  <si>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</si>
  <si>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</si>
  <si>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</si>
  <si>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</si>
  <si>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</si>
  <si>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</si>
  <si>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</si>
  <si>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</si>
  <si>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</si>
  <si>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</si>
  <si>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</si>
  <si>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</si>
  <si>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</si>
  <si>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</si>
  <si>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</si>
  <si>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</si>
  <si>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</si>
  <si>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</si>
  <si>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</si>
  <si>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</si>
  <si>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</si>
  <si>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</si>
  <si>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</si>
  <si>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</si>
  <si>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</si>
  <si>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</si>
  <si>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</si>
  <si>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</si>
  <si>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</si>
  <si>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</si>
  <si>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</si>
  <si>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</si>
  <si>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</si>
  <si>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</si>
  <si>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</si>
  <si>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</si>
  <si>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</si>
  <si>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</si>
  <si>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</si>
  <si>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</si>
  <si>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</si>
  <si>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</si>
  <si>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</si>
  <si>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</si>
  <si>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</si>
  <si>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</si>
  <si>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</si>
  <si>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</si>
  <si>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</si>
  <si>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</si>
  <si>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</si>
  <si>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</si>
  <si>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</si>
  <si>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</si>
  <si>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</si>
  <si>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</si>
  <si>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</si>
  <si>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</si>
  <si>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</si>
  <si>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</si>
  <si>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</si>
  <si>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</si>
  <si>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</si>
  <si>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</si>
  <si>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</si>
  <si>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</si>
  <si>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</si>
  <si>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</si>
  <si>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</si>
  <si>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</si>
  <si>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</si>
  <si>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</si>
  <si>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</si>
  <si>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</si>
  <si>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</si>
  <si>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</si>
  <si>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</si>
  <si>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</si>
  <si>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</si>
  <si>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</si>
  <si>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</si>
  <si>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</si>
  <si>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</si>
  <si>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</si>
  <si>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</si>
  <si>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</si>
  <si>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</si>
  <si>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</si>
  <si>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</si>
  <si>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</si>
  <si>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</si>
  <si>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</si>
  <si>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</si>
  <si>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</si>
  <si>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</si>
  <si>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</si>
  <si>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</si>
  <si>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</si>
  <si>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</si>
  <si>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</si>
  <si>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</si>
  <si>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</si>
  <si>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</si>
  <si>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</si>
  <si>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</si>
  <si>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</si>
  <si>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</si>
  <si>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</si>
  <si>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</si>
  <si>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</si>
  <si>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</si>
  <si>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</si>
  <si>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</si>
  <si>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</si>
  <si>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</si>
  <si>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</si>
  <si>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</si>
  <si>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</si>
  <si>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</si>
  <si>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</si>
  <si>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</si>
  <si>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</si>
  <si>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</si>
  <si>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</si>
  <si>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</si>
  <si>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</si>
  <si>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</si>
  <si>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</si>
  <si>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</si>
  <si>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</si>
  <si>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</si>
  <si>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</si>
  <si>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</si>
  <si>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</si>
  <si>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</si>
  <si>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</si>
  <si>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</si>
  <si>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</si>
  <si>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</si>
  <si>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</si>
  <si>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</si>
  <si>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</si>
  <si>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</si>
  <si>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</si>
  <si>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</si>
  <si>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</si>
  <si>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</si>
  <si>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</si>
  <si>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</si>
  <si>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</si>
  <si>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</si>
  <si>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</si>
  <si>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</si>
  <si>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</si>
  <si>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</si>
  <si>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</si>
  <si>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</si>
  <si>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</si>
  <si>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</si>
  <si>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</si>
  <si>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</si>
  <si>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</si>
  <si>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</si>
  <si>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</si>
  <si>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</si>
  <si>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</si>
  <si>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</si>
  <si>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</si>
  <si>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</si>
  <si>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</si>
  <si>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</si>
  <si>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</si>
  <si>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</si>
  <si>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</si>
  <si>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</si>
  <si>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</si>
  <si>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</si>
  <si>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</si>
  <si>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</si>
  <si>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</si>
  <si>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</si>
  <si>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</si>
  <si>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</si>
  <si>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</si>
  <si>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</si>
  <si>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</si>
  <si>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</si>
  <si>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</si>
  <si>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</si>
  <si>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</si>
  <si>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</si>
  <si>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</si>
  <si>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</si>
  <si>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</si>
  <si>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</si>
  <si>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</si>
  <si>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</si>
  <si>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</si>
  <si>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</si>
  <si>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</si>
  <si>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</si>
  <si>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</si>
  <si>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</si>
  <si>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</si>
  <si>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</si>
  <si>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</si>
  <si>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</si>
  <si>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</si>
  <si>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</si>
  <si>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</si>
  <si>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</si>
  <si>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</si>
  <si>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</si>
  <si>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</si>
  <si>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</si>
  <si>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</si>
  <si>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</si>
  <si>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</si>
  <si>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</si>
  <si>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</si>
  <si>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</si>
  <si>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</si>
  <si>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</si>
  <si>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</si>
  <si>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</si>
  <si>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</si>
  <si>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</si>
  <si>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</si>
  <si>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</si>
  <si>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</si>
  <si>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</si>
  <si>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</si>
  <si>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</si>
  <si>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</si>
  <si>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</si>
  <si>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</si>
  <si>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</si>
  <si>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</si>
  <si>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</si>
  <si>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</si>
  <si>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</si>
  <si>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</si>
  <si>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</si>
  <si>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</si>
  <si>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</si>
  <si>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</si>
  <si>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</si>
  <si>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</si>
  <si>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</si>
  <si>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</si>
  <si>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</si>
  <si>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</si>
  <si>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</si>
  <si>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</si>
  <si>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</si>
  <si>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</si>
  <si>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</si>
  <si>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</si>
  <si>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</si>
  <si>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</si>
  <si>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</si>
  <si>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</si>
  <si>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</si>
  <si>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</si>
  <si>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</si>
  <si>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</si>
  <si>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</si>
  <si>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</si>
  <si>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</si>
  <si>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</si>
  <si>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</si>
  <si>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</si>
  <si>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</si>
  <si>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</si>
  <si>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</si>
  <si>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</si>
  <si>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</si>
  <si>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</si>
  <si>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</si>
  <si>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</si>
  <si>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</si>
  <si>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</si>
  <si>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</si>
  <si>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</si>
  <si>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</si>
  <si>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</si>
  <si>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</si>
  <si>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</si>
  <si>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</si>
  <si>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</si>
  <si>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</si>
  <si>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</si>
  <si>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</si>
  <si>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</si>
  <si>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</si>
  <si>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</si>
  <si>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</si>
  <si>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</si>
  <si>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</si>
  <si>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</si>
  <si>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</si>
  <si>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</si>
  <si>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</si>
  <si>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</si>
  <si>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</si>
  <si>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</si>
  <si>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</si>
  <si>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</si>
  <si>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</si>
  <si>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</si>
  <si>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</si>
  <si>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</si>
  <si>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</si>
  <si>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</si>
  <si>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</si>
  <si>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</si>
  <si>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</si>
  <si>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</si>
  <si>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</si>
  <si>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</si>
  <si>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</si>
  <si>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</si>
  <si>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</si>
  <si>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</si>
  <si>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</si>
  <si>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</si>
  <si>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</si>
  <si>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</si>
  <si>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</si>
  <si>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</si>
  <si>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</si>
  <si>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</si>
  <si>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</si>
  <si>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</si>
  <si>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</si>
  <si>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</si>
  <si>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</si>
  <si>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</si>
  <si>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</si>
  <si>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</si>
  <si>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</si>
  <si>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</si>
  <si>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</si>
  <si>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</si>
  <si>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</si>
  <si>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</si>
  <si>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</si>
  <si>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</si>
  <si>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</si>
  <si>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</si>
  <si>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</si>
  <si>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</si>
  <si>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</si>
  <si>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</si>
  <si>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</si>
  <si>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</si>
  <si>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</si>
  <si>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</si>
  <si>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</si>
  <si>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</si>
  <si>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</si>
  <si>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</si>
  <si>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</si>
  <si>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</si>
  <si>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</si>
  <si>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</si>
  <si>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</si>
  <si>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</si>
  <si>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</si>
  <si>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</si>
  <si>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</si>
  <si>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</si>
  <si>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</si>
  <si>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</si>
  <si>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</si>
  <si>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</si>
  <si>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</si>
  <si>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</si>
  <si>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</si>
  <si>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</si>
  <si>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</si>
  <si>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</si>
  <si>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</si>
  <si>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</si>
  <si>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</si>
  <si>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</si>
  <si>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</si>
  <si>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</si>
  <si>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</si>
  <si>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</si>
  <si>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</si>
  <si>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</si>
  <si>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</si>
  <si>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</si>
  <si>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</si>
  <si>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</si>
  <si>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</si>
  <si>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</si>
  <si>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</si>
  <si>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</si>
  <si>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</si>
  <si>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</si>
  <si>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</si>
  <si>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</si>
  <si>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</si>
  <si>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</si>
  <si>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</si>
  <si>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</si>
  <si>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</si>
  <si>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</si>
  <si>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</si>
  <si>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</si>
  <si>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</si>
  <si>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</si>
  <si>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</si>
  <si>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</si>
  <si>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</si>
  <si>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</si>
  <si>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</si>
  <si>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</si>
  <si>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</si>
  <si>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</si>
  <si>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</si>
  <si>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</si>
  <si>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</si>
  <si>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</si>
  <si>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</si>
  <si>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</si>
  <si>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</si>
  <si>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</si>
  <si>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</si>
  <si>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</si>
  <si>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</si>
  <si>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</si>
  <si>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</si>
  <si>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</si>
  <si>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</si>
  <si>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</si>
  <si>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</si>
  <si>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</si>
  <si>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</si>
  <si>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</si>
  <si>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</si>
  <si>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</si>
  <si>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</si>
  <si>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</si>
  <si>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</si>
  <si>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</si>
  <si>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</si>
  <si>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</si>
  <si>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</si>
  <si>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</si>
  <si>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</si>
  <si>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</si>
  <si>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</si>
  <si>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</si>
  <si>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</si>
  <si>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</si>
  <si>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</si>
  <si>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</si>
  <si>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</si>
  <si>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</si>
  <si>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</si>
  <si>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</si>
  <si>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</si>
  <si>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</si>
  <si>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</si>
  <si>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</si>
  <si>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</si>
  <si>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</si>
  <si>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</si>
  <si>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</si>
  <si>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</si>
  <si>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</si>
  <si>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</si>
  <si>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</si>
  <si>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</si>
  <si>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</si>
  <si>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</si>
  <si>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</si>
  <si>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</si>
  <si>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</si>
  <si>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</si>
  <si>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</si>
  <si>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</si>
  <si>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</si>
  <si>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</si>
  <si>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</si>
  <si>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</si>
  <si>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</si>
  <si>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</si>
  <si>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</si>
  <si>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</si>
  <si>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</si>
  <si>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</si>
  <si>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</si>
  <si>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</si>
  <si>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</si>
  <si>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</si>
  <si>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</si>
  <si>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</si>
  <si>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</si>
  <si>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</si>
  <si>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</si>
  <si>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</si>
  <si>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</si>
  <si>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</si>
  <si>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</si>
  <si>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</si>
  <si>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</si>
  <si>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</si>
  <si>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</si>
  <si>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</si>
  <si>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</si>
  <si>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</si>
  <si>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</si>
  <si>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</si>
  <si>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</si>
  <si>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</si>
  <si>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</si>
  <si>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</si>
  <si>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</si>
  <si>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</si>
  <si>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</si>
  <si>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</si>
  <si>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</si>
  <si>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</si>
  <si>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</si>
  <si>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</si>
  <si>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</si>
  <si>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</si>
  <si>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</si>
  <si>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</si>
  <si>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</si>
  <si>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</si>
  <si>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</si>
  <si>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</si>
  <si>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</si>
  <si>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</si>
  <si>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</si>
  <si>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</si>
  <si>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</si>
  <si>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</si>
  <si>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</si>
  <si>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</si>
  <si>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</si>
  <si>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</si>
  <si>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</si>
  <si>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</si>
  <si>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</si>
  <si>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</si>
  <si>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</si>
  <si>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</si>
  <si>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</si>
  <si>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</si>
  <si>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</si>
  <si>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</si>
  <si>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</si>
  <si>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</si>
  <si>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</si>
  <si>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</si>
  <si>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</si>
  <si>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</si>
  <si>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</si>
  <si>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</si>
  <si>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</si>
  <si>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</si>
  <si>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</si>
  <si>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</si>
  <si>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</si>
  <si>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</si>
  <si>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</si>
  <si>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</si>
  <si>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</si>
  <si>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</si>
  <si>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</si>
  <si>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</si>
  <si>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</si>
  <si>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</si>
  <si>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</si>
  <si>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</si>
  <si>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</si>
  <si>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</si>
  <si>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</si>
  <si>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</si>
  <si>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</si>
  <si>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</si>
  <si>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</si>
  <si>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</si>
  <si>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</si>
  <si>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</si>
  <si>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</si>
  <si>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</si>
  <si>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</si>
  <si>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</si>
  <si>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</si>
  <si>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</si>
  <si>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</si>
  <si>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</si>
  <si>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</si>
  <si>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</si>
  <si>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</si>
  <si>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</si>
  <si>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</si>
  <si>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</si>
  <si>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</si>
  <si>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</si>
  <si>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</si>
  <si>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</si>
  <si>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</si>
  <si>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</si>
  <si>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</si>
  <si>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</si>
  <si>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</si>
  <si>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</si>
  <si>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</si>
  <si>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</si>
  <si>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</si>
  <si>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</si>
  <si>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</si>
  <si>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</si>
  <si>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</si>
  <si>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</si>
  <si>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</si>
  <si>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</si>
  <si>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</si>
  <si>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</si>
  <si>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</si>
  <si>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</si>
  <si>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</si>
  <si>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</si>
  <si>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</si>
  <si>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</si>
  <si>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</si>
  <si>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</si>
  <si>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</si>
  <si>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</si>
  <si>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</si>
  <si>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</si>
  <si>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</si>
  <si>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</si>
  <si>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</si>
  <si>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</si>
  <si>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</si>
  <si>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</si>
  <si>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</si>
  <si>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</si>
  <si>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</si>
  <si>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</si>
  <si>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</si>
  <si>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</si>
  <si>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</si>
  <si>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</si>
  <si>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</si>
  <si>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</si>
  <si>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</si>
  <si>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</si>
  <si>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</si>
  <si>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</si>
  <si>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</si>
  <si>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</si>
  <si>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</si>
  <si>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</si>
  <si>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</si>
  <si>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</si>
  <si>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</si>
  <si>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</si>
  <si>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</si>
  <si>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</si>
  <si>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</si>
  <si>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</si>
  <si>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</si>
  <si>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</si>
  <si>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</si>
  <si>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</si>
  <si>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</si>
  <si>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</si>
  <si>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</si>
  <si>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</si>
  <si>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</si>
  <si>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</si>
  <si>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</si>
  <si>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</si>
  <si>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</si>
  <si>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</si>
  <si>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</si>
  <si>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</si>
  <si>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</si>
  <si>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</si>
  <si>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</si>
  <si>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</si>
  <si>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</si>
  <si>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</si>
  <si>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</si>
  <si>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</si>
  <si>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</si>
  <si>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</si>
  <si>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</si>
  <si>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</si>
  <si>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</si>
  <si>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</si>
  <si>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</si>
  <si>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</si>
  <si>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</si>
  <si>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</si>
  <si>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</si>
  <si>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</si>
  <si>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</si>
  <si>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</si>
  <si>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</si>
  <si>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</si>
  <si>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</si>
  <si>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</si>
  <si>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</si>
  <si>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</si>
  <si>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</si>
  <si>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</si>
  <si>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</si>
  <si>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</si>
  <si>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</si>
  <si>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</si>
  <si>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</si>
  <si>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</si>
  <si>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</si>
  <si>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</si>
  <si>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</si>
  <si>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</si>
  <si>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</si>
  <si>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</si>
  <si>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</si>
  <si>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</si>
  <si>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</si>
  <si>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</si>
  <si>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</si>
  <si>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</si>
  <si>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</si>
  <si>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</si>
  <si>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</si>
  <si>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</si>
  <si>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</si>
  <si>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</si>
  <si>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</si>
  <si>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</si>
  <si>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</si>
  <si>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</si>
  <si>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</si>
  <si>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</si>
  <si>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</si>
  <si>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</si>
  <si>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</si>
  <si>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</si>
  <si>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</si>
  <si>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</si>
  <si>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</si>
  <si>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</si>
  <si>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</si>
  <si>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</si>
  <si>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</si>
  <si>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</si>
  <si>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</si>
  <si>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</si>
  <si>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</si>
  <si>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</si>
  <si>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</si>
  <si>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</si>
  <si>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</si>
  <si>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</si>
  <si>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</si>
  <si>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</si>
  <si>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</si>
  <si>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</si>
  <si>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</si>
  <si>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</si>
  <si>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</si>
  <si>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</si>
  <si>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</si>
  <si>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</si>
  <si>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</si>
  <si>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</si>
  <si>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</si>
  <si>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</si>
  <si>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</si>
  <si>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</si>
  <si>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</si>
  <si>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</si>
  <si>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</si>
  <si>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</si>
  <si>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</si>
  <si>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</si>
  <si>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</si>
  <si>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</si>
  <si>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</si>
  <si>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</si>
  <si>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</si>
  <si>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</si>
  <si>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</si>
  <si>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</si>
  <si>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</si>
  <si>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</si>
  <si>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</si>
  <si>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</si>
  <si>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</si>
  <si>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</si>
  <si>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</si>
  <si>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</si>
  <si>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</si>
  <si>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</si>
  <si>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</si>
  <si>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</si>
  <si>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</si>
  <si>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</si>
  <si>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</si>
  <si>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</si>
  <si>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</si>
  <si>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</si>
  <si>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</si>
  <si>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</si>
  <si>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</si>
  <si>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</si>
  <si>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</si>
  <si>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</si>
  <si>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</si>
  <si>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</si>
  <si>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</si>
  <si>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</si>
  <si>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</si>
  <si>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</si>
  <si>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</si>
  <si>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</si>
  <si>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</si>
  <si>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</si>
  <si>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</si>
  <si>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</si>
  <si>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</si>
  <si>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</si>
  <si>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</si>
  <si>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</si>
  <si>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</si>
  <si>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</si>
  <si>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</si>
  <si>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</si>
  <si>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</si>
  <si>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</si>
  <si>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</si>
  <si>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</si>
  <si>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</si>
  <si>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</si>
  <si>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</si>
  <si>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</si>
  <si>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</si>
  <si>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</si>
  <si>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</si>
  <si>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</si>
  <si>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</si>
  <si>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</si>
  <si>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</si>
  <si>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</si>
  <si>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</si>
  <si>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</si>
  <si>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</si>
  <si>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</si>
  <si>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</si>
  <si>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</si>
  <si>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</si>
  <si>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</si>
  <si>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</si>
  <si>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</si>
  <si>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</si>
  <si>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</si>
  <si>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</si>
  <si>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</si>
  <si>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</si>
  <si>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</si>
  <si>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</si>
  <si>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</si>
  <si>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</si>
  <si>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</si>
  <si>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</si>
  <si>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</si>
  <si>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</si>
  <si>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</si>
  <si>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</si>
  <si>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</si>
  <si>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</si>
  <si>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</si>
  <si>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</si>
  <si>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</si>
  <si>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</si>
  <si>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</si>
  <si>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</si>
  <si>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</si>
  <si>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</si>
  <si>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</si>
  <si>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</si>
  <si>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</si>
  <si>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</si>
  <si>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</si>
  <si>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</si>
  <si>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</si>
  <si>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</si>
  <si>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</si>
  <si>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</si>
  <si>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</si>
  <si>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</si>
  <si>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</si>
  <si>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</si>
  <si>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</si>
  <si>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</si>
  <si>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</si>
  <si>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</si>
  <si>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</si>
  <si>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</si>
  <si>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</si>
  <si>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</si>
  <si>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</si>
  <si>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</si>
  <si>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</si>
  <si>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</si>
  <si>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</si>
  <si>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</si>
  <si>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</si>
  <si>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</si>
  <si>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</si>
  <si>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</si>
  <si>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</si>
  <si>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</si>
  <si>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</si>
  <si>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</si>
  <si>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</si>
  <si>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</si>
  <si>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</si>
  <si>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</si>
  <si>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</si>
  <si>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</si>
  <si>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</si>
  <si>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</si>
  <si>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</si>
  <si>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</si>
  <si>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</si>
  <si>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</si>
  <si>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</si>
  <si>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</si>
  <si>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</si>
  <si>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</si>
  <si>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</si>
  <si>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</si>
  <si>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</si>
  <si>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</si>
  <si>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</si>
  <si>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</si>
  <si>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</si>
  <si>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</si>
  <si>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</si>
  <si>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</si>
  <si>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</si>
  <si>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</si>
  <si>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</si>
  <si>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</si>
  <si>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</si>
  <si>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</si>
  <si>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</si>
  <si>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</si>
  <si>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</si>
  <si>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</si>
  <si>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</si>
  <si>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</si>
  <si>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</si>
  <si>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</si>
  <si>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</si>
  <si>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</si>
  <si>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</si>
  <si>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</si>
  <si>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</si>
  <si>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</si>
  <si>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</si>
  <si>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</si>
  <si>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</si>
  <si>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</si>
  <si>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</si>
  <si>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</si>
  <si>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</si>
  <si>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</si>
  <si>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</si>
  <si>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</si>
  <si>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</si>
  <si>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</si>
  <si>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</si>
  <si>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</si>
  <si>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</si>
  <si>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</si>
  <si>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</si>
  <si>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</si>
  <si>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</si>
  <si>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</si>
  <si>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</si>
  <si>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</si>
  <si>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</si>
  <si>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</si>
  <si>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</si>
  <si>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</si>
  <si>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</si>
  <si>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</si>
  <si>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</si>
  <si>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</si>
  <si>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</si>
  <si>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</si>
  <si>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</si>
  <si>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</si>
  <si>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</si>
  <si>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</si>
  <si>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</si>
  <si>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</si>
  <si>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</si>
  <si>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</si>
  <si>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</si>
  <si>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</si>
  <si>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</si>
  <si>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</si>
  <si>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</si>
  <si>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</si>
  <si>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</si>
  <si>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</si>
  <si>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</si>
  <si>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</si>
  <si>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</si>
  <si>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</si>
  <si>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</si>
  <si>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</si>
  <si>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</si>
  <si>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</si>
  <si>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</si>
  <si>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</si>
  <si>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</si>
  <si>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</si>
  <si>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</si>
  <si>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</si>
  <si>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</si>
  <si>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</si>
  <si>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</si>
  <si>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</si>
  <si>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</si>
  <si>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</si>
  <si>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</si>
  <si>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</si>
  <si>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</si>
  <si>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</si>
  <si>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</si>
  <si>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</si>
  <si>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</si>
  <si>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</si>
  <si>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</si>
  <si>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</si>
  <si>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</si>
  <si>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</si>
  <si>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</si>
  <si>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</si>
  <si>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</si>
  <si>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</si>
  <si>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</si>
  <si>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</si>
  <si>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</si>
  <si>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</si>
  <si>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</si>
  <si>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</si>
  <si>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</si>
  <si>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</si>
  <si>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</si>
  <si>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</si>
  <si>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</si>
  <si>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</si>
  <si>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</si>
  <si>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</si>
  <si>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</si>
  <si>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</si>
  <si>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</si>
  <si>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</si>
  <si>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</si>
  <si>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</si>
  <si>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</si>
  <si>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</si>
  <si>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</si>
  <si>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</si>
  <si>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</si>
  <si>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</si>
  <si>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</si>
  <si>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</si>
  <si>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</si>
  <si>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</si>
  <si>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</si>
  <si>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</si>
  <si>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</si>
  <si>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</si>
  <si>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</si>
  <si>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</si>
  <si>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</si>
  <si>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</si>
  <si>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</si>
  <si>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</si>
  <si>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</si>
  <si>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</si>
  <si>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</si>
  <si>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</si>
  <si>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</si>
  <si>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</si>
  <si>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</si>
  <si>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</si>
  <si>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</si>
  <si>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</si>
  <si>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</si>
  <si>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</si>
  <si>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</si>
  <si>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</si>
  <si>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</si>
  <si>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</si>
  <si>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</si>
  <si>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</si>
  <si>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</si>
  <si>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</si>
  <si>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</si>
  <si>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</si>
  <si>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</si>
  <si>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</si>
  <si>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</si>
  <si>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</si>
  <si>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</si>
  <si>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</si>
  <si>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</si>
  <si>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</si>
  <si>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</si>
  <si>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</si>
  <si>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</si>
  <si>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</si>
  <si>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</si>
  <si>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</si>
  <si>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</si>
  <si>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</si>
  <si>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</si>
  <si>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</si>
  <si>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</si>
  <si>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</si>
  <si>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</si>
  <si>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</si>
  <si>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</si>
  <si>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</si>
  <si>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</si>
  <si>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</si>
  <si>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</si>
  <si>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</si>
  <si>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</si>
  <si>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</si>
  <si>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</si>
  <si>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</si>
  <si>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</si>
  <si>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</si>
  <si>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</si>
  <si>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</si>
  <si>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</si>
  <si>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</si>
  <si>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</si>
  <si>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</si>
  <si>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</si>
  <si>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</si>
  <si>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</si>
  <si>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</si>
  <si>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</si>
  <si>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</si>
  <si>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</si>
  <si>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</si>
  <si>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</si>
  <si>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</si>
  <si>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</si>
  <si>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</si>
  <si>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</si>
  <si>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</si>
  <si>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</si>
  <si>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</si>
  <si>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</si>
  <si>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</si>
  <si>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</si>
  <si>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</si>
  <si>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</si>
  <si>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</si>
  <si>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</si>
  <si>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</si>
  <si>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</si>
  <si>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</si>
  <si>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</si>
  <si>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</si>
  <si>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</si>
  <si>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</si>
  <si>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</si>
  <si>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</si>
  <si>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</si>
  <si>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</si>
  <si>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</si>
  <si>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</si>
  <si>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</si>
  <si>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</si>
  <si>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</si>
  <si>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</si>
  <si>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</si>
  <si>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</si>
  <si>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</si>
  <si>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</si>
  <si>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</si>
  <si>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</si>
  <si>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</si>
  <si>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</si>
  <si>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</si>
  <si>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</si>
  <si>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</si>
  <si>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</si>
  <si>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</si>
  <si>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</si>
  <si>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</si>
  <si>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</si>
  <si>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</si>
  <si>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</si>
  <si>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</si>
  <si>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</si>
  <si>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</si>
  <si>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</si>
  <si>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</si>
  <si>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</si>
  <si>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</si>
  <si>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</si>
  <si>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</si>
  <si>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</si>
  <si>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</si>
  <si>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</si>
  <si>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</si>
  <si>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</si>
  <si>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</si>
  <si>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</si>
  <si>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</si>
  <si>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</si>
  <si>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</si>
  <si>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</si>
  <si>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</si>
  <si>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</si>
  <si>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</si>
  <si>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</si>
  <si>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</si>
  <si>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</si>
  <si>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</si>
  <si>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</si>
  <si>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</si>
  <si>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</si>
  <si>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</si>
  <si>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</si>
  <si>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</si>
  <si>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</si>
  <si>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</si>
  <si>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</si>
  <si>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</si>
  <si>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</si>
  <si>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</si>
  <si>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</si>
  <si>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</si>
  <si>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</si>
  <si>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</si>
  <si>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</si>
  <si>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</si>
  <si>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</si>
  <si>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</si>
  <si>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</si>
  <si>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</si>
  <si>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</si>
  <si>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</si>
  <si>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</si>
  <si>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</si>
  <si>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</si>
  <si>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</si>
  <si>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</si>
  <si>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</si>
  <si>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</si>
  <si>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</si>
  <si>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</si>
  <si>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</si>
  <si>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</si>
  <si>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</si>
  <si>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</si>
  <si>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</si>
  <si>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</si>
  <si>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</si>
  <si>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</si>
  <si>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</si>
  <si>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</si>
  <si>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</si>
  <si>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</si>
  <si>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</si>
  <si>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</si>
  <si>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</si>
  <si>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</si>
  <si>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</si>
  <si>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</si>
  <si>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</si>
  <si>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</si>
  <si>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</si>
  <si>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</si>
  <si>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</si>
  <si>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</si>
  <si>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</si>
  <si>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</si>
  <si>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</si>
  <si>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</si>
  <si>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</si>
  <si>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</si>
  <si>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</si>
  <si>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</si>
  <si>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</si>
  <si>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</si>
  <si>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</si>
  <si>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</si>
  <si>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</si>
  <si>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</si>
  <si>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</si>
  <si>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</si>
  <si>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</si>
  <si>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</si>
  <si>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</si>
  <si>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</si>
  <si>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</si>
  <si>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</si>
  <si>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</si>
  <si>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</si>
  <si>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</si>
  <si>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</si>
  <si>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</si>
  <si>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</si>
  <si>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</si>
  <si>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</si>
  <si>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</si>
  <si>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</si>
  <si>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</si>
  <si>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</si>
  <si>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</si>
  <si>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</si>
  <si>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</si>
  <si>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</si>
  <si>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</si>
  <si>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</si>
  <si>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</si>
  <si>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</si>
  <si>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</si>
  <si>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</si>
  <si>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</si>
  <si>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</si>
  <si>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</si>
  <si>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</si>
  <si>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</si>
  <si>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</si>
  <si>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</si>
  <si>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</si>
  <si>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</si>
  <si>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</si>
  <si>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</si>
  <si>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</si>
  <si>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</si>
  <si>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</si>
  <si>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</si>
  <si>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</si>
  <si>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</si>
  <si>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</si>
  <si>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</si>
  <si>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</si>
  <si>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</si>
  <si>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</si>
  <si>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</si>
  <si>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</si>
  <si>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</si>
  <si>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</si>
  <si>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</si>
  <si>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</si>
  <si>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</si>
  <si>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</si>
  <si>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</si>
  <si>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</si>
  <si>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</si>
  <si>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</si>
  <si>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</si>
  <si>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</si>
  <si>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</si>
  <si>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</si>
  <si>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</si>
  <si>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</si>
  <si>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</si>
  <si>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</si>
  <si>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</si>
  <si>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</si>
  <si>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</si>
  <si>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</si>
  <si>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</si>
  <si>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</si>
  <si>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</si>
  <si>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</si>
  <si>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</si>
  <si>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</si>
  <si>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</si>
  <si>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</si>
  <si>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</si>
  <si>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</si>
  <si>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</si>
  <si>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</si>
  <si>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</si>
  <si>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</si>
  <si>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</si>
  <si>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</si>
  <si>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</si>
  <si>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</si>
  <si>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</si>
  <si>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</si>
  <si>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</si>
  <si>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</si>
  <si>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</si>
  <si>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</si>
  <si>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</si>
  <si>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</si>
  <si>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</si>
  <si>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</si>
  <si>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</si>
  <si>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</si>
  <si>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</si>
  <si>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</si>
  <si>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</si>
  <si>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</si>
  <si>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</si>
  <si>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</si>
  <si>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</si>
  <si>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</si>
  <si>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</si>
  <si>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</si>
  <si>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</si>
  <si>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</si>
  <si>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</si>
  <si>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</si>
  <si>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</si>
  <si>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</si>
  <si>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</si>
  <si>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</si>
  <si>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</si>
  <si>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</si>
  <si>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</si>
  <si>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</si>
  <si>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</si>
  <si>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</si>
  <si>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</si>
  <si>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</si>
  <si>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</si>
  <si>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</si>
  <si>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</si>
  <si>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</si>
  <si>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</si>
  <si>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</si>
  <si>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</si>
  <si>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</si>
  <si>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</si>
  <si>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</si>
  <si>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</si>
  <si>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</si>
  <si>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</si>
  <si>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</si>
  <si>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</si>
  <si>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</si>
  <si>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</si>
  <si>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</si>
  <si>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</si>
  <si>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</si>
  <si>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</si>
  <si>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</si>
  <si>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</si>
  <si>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</si>
  <si>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</si>
  <si>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</si>
  <si>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</si>
  <si>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</si>
  <si>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</si>
  <si>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</si>
  <si>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</si>
  <si>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</si>
  <si>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</si>
  <si>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</si>
  <si>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</si>
  <si>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</si>
  <si>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</si>
  <si>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</si>
  <si>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</si>
  <si>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</si>
  <si>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</si>
  <si>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</si>
  <si>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</si>
  <si>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</si>
  <si>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</si>
  <si>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</si>
  <si>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</si>
  <si>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</si>
  <si>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</si>
  <si>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</si>
  <si>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</si>
  <si>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</si>
  <si>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</si>
  <si>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</si>
  <si>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</si>
  <si>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</si>
  <si>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</si>
  <si>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</si>
  <si>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</si>
  <si>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</si>
  <si>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</si>
  <si>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</si>
  <si>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</si>
  <si>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</si>
  <si>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</si>
  <si>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</si>
  <si>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</si>
  <si>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</si>
  <si>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</si>
  <si>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</si>
  <si>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</si>
  <si>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</si>
  <si>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</si>
  <si>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</si>
  <si>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</si>
  <si>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</si>
  <si>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</si>
  <si>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</si>
  <si>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</si>
  <si>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</si>
  <si>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</si>
  <si>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</si>
  <si>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</si>
  <si>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</si>
  <si>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</si>
  <si>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</si>
  <si>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</si>
  <si>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</si>
  <si>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</si>
  <si>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</si>
  <si>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</si>
  <si>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</si>
  <si>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</si>
  <si>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</si>
  <si>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</si>
  <si>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</si>
  <si>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</si>
  <si>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</si>
  <si>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</si>
  <si>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</si>
  <si>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</si>
  <si>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</si>
  <si>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</si>
  <si>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</si>
  <si>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</si>
  <si>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</si>
  <si>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</si>
  <si>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</si>
  <si>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</si>
  <si>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</si>
  <si>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</si>
  <si>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</si>
  <si>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</si>
  <si>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</si>
  <si>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</si>
  <si>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</si>
  <si>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</si>
  <si>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</si>
  <si>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</si>
  <si>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</si>
  <si>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</si>
  <si>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</si>
  <si>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</si>
  <si>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</si>
  <si>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</si>
  <si>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</si>
  <si>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</si>
  <si>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</si>
  <si>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</si>
  <si>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</si>
  <si>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</si>
  <si>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</si>
  <si>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</si>
  <si>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</si>
  <si>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</si>
  <si>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</si>
  <si>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</si>
  <si>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</si>
  <si>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</si>
  <si>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</si>
  <si>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</si>
  <si>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</si>
  <si>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</si>
  <si>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</si>
  <si>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</si>
  <si>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</si>
  <si>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</si>
  <si>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</si>
  <si>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</si>
  <si>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</si>
  <si>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</si>
  <si>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</si>
  <si>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</si>
  <si>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</si>
  <si>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</si>
  <si>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</si>
  <si>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</si>
  <si>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</si>
  <si>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</si>
  <si>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</si>
  <si>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</si>
  <si>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</si>
  <si>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</si>
  <si>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</si>
  <si>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</si>
  <si>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</si>
  <si>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</si>
  <si>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</si>
  <si>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</si>
  <si>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</si>
  <si>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</si>
  <si>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</si>
  <si>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</si>
  <si>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</si>
  <si>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</si>
  <si>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</si>
  <si>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</si>
  <si>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</si>
  <si>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</si>
  <si>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</si>
  <si>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</si>
  <si>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</si>
  <si>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</si>
  <si>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</si>
  <si>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</si>
  <si>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</si>
  <si>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</si>
  <si>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</si>
  <si>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</si>
  <si>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</si>
  <si>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</si>
  <si>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</si>
  <si>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</si>
  <si>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</si>
  <si>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</si>
  <si>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</si>
  <si>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</si>
  <si>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</si>
  <si>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</si>
  <si>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</si>
  <si>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</si>
  <si>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</si>
  <si>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</si>
  <si>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</si>
  <si>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</si>
  <si>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</si>
  <si>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</si>
  <si>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</si>
  <si>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</si>
  <si>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</si>
  <si>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</si>
  <si>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</si>
  <si>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</si>
  <si>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</si>
  <si>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</si>
  <si>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</si>
  <si>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</si>
  <si>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</si>
  <si>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</si>
  <si>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</si>
  <si>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</si>
  <si>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</si>
  <si>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</si>
  <si>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</si>
  <si>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</si>
  <si>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</si>
  <si>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</si>
  <si>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</si>
  <si>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</si>
  <si>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</si>
  <si>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</si>
  <si>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</si>
  <si>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</si>
  <si>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</si>
  <si>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</si>
  <si>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</si>
  <si>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</si>
  <si>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</si>
  <si>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</si>
  <si>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</si>
  <si>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</si>
  <si>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</si>
  <si>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</si>
  <si>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</si>
  <si>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</si>
  <si>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</si>
  <si>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</si>
  <si>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</si>
  <si>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</si>
  <si>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</si>
  <si>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</si>
  <si>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</si>
  <si>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</si>
  <si>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</si>
  <si>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</si>
  <si>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</si>
  <si>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</si>
  <si>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</si>
  <si>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</si>
  <si>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</si>
  <si>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</si>
  <si>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</si>
  <si>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</si>
  <si>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</si>
  <si>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</si>
  <si>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</si>
  <si>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</si>
  <si>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</si>
  <si>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</si>
  <si>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</si>
  <si>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</si>
  <si>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</si>
  <si>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</si>
  <si>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</si>
  <si>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</si>
  <si>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</si>
  <si>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</si>
  <si>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</si>
  <si>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</si>
  <si>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</si>
  <si>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</si>
  <si>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</si>
  <si>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</si>
  <si>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</si>
  <si>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</si>
  <si>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</si>
  <si>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</si>
  <si>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</si>
  <si>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</si>
  <si>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</si>
  <si>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</si>
  <si>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</si>
  <si>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</si>
  <si>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</si>
  <si>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</si>
  <si>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</si>
  <si>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</si>
  <si>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</si>
  <si>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</si>
  <si>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</si>
  <si>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</si>
  <si>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</si>
  <si>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</si>
  <si>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</si>
  <si>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</si>
  <si>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</si>
  <si>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</si>
  <si>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</si>
  <si>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</si>
  <si>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</si>
  <si>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</si>
  <si>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</si>
  <si>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</si>
  <si>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</si>
  <si>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</si>
  <si>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</si>
  <si>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</si>
  <si>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</si>
  <si>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</si>
  <si>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</si>
  <si>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</si>
  <si>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</si>
  <si>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</si>
  <si>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</si>
  <si>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</si>
  <si>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</si>
  <si>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</si>
  <si>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</si>
  <si>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</si>
  <si>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</si>
  <si>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</si>
  <si>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</si>
  <si>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</si>
  <si>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</si>
  <si>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</si>
  <si>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</si>
  <si>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</si>
  <si>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</si>
  <si>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</si>
  <si>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</si>
  <si>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</si>
  <si>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</si>
  <si>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</si>
  <si>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</si>
  <si>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</si>
  <si>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</si>
  <si>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</si>
  <si>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</si>
  <si>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</si>
  <si>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</si>
  <si>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</si>
  <si>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</si>
  <si>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</si>
  <si>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</si>
  <si>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</si>
  <si>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</si>
  <si>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</si>
  <si>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</si>
  <si>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</si>
  <si>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</si>
  <si>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</si>
  <si>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</si>
  <si>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</si>
  <si>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</si>
  <si>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</si>
  <si>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</si>
  <si>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</si>
  <si>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</si>
  <si>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</si>
  <si>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</si>
  <si>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</si>
  <si>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</si>
  <si>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</si>
  <si>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</si>
  <si>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</si>
  <si>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</si>
  <si>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</si>
  <si>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</si>
  <si>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</si>
  <si>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</si>
  <si>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</si>
  <si>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</si>
  <si>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</si>
  <si>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</si>
  <si>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</si>
  <si>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</si>
  <si>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</si>
  <si>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</si>
  <si>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</si>
  <si>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</si>
  <si>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</si>
  <si>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</si>
  <si>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</si>
  <si>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</si>
  <si>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</si>
  <si>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</si>
  <si>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</si>
  <si>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</si>
  <si>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</si>
  <si>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</si>
  <si>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</si>
  <si>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</si>
  <si>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</si>
  <si>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</si>
  <si>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</si>
  <si>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</si>
  <si>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</si>
  <si>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</si>
  <si>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</si>
  <si>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</si>
  <si>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</si>
  <si>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</si>
  <si>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</si>
  <si>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</si>
  <si>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</si>
  <si>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</si>
  <si>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</si>
  <si>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</si>
  <si>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</si>
  <si>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</si>
  <si>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</si>
  <si>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</si>
  <si>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</si>
  <si>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</si>
  <si>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</si>
  <si>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</si>
  <si>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</si>
  <si>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</si>
  <si>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</si>
  <si>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</si>
  <si>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</si>
  <si>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</si>
  <si>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</si>
  <si>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</si>
  <si>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</si>
  <si>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</si>
  <si>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</si>
  <si>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</si>
  <si>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</si>
  <si>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</si>
  <si>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</si>
  <si>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</si>
  <si>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</si>
  <si>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</si>
  <si>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</si>
  <si>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</si>
  <si>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</si>
  <si>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</si>
  <si>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</si>
  <si>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</si>
  <si>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</si>
  <si>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</si>
  <si>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</si>
  <si>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</si>
  <si>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</si>
  <si>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</si>
  <si>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</si>
  <si>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</si>
  <si>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</si>
  <si>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</si>
  <si>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</si>
  <si>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</si>
  <si>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</si>
  <si>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</si>
  <si>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</si>
  <si>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</si>
  <si>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</si>
  <si>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</si>
  <si>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</si>
  <si>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</si>
  <si>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</si>
  <si>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</si>
  <si>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</si>
  <si>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</si>
  <si>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</si>
  <si>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</si>
  <si>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</si>
  <si>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</si>
  <si>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</si>
  <si>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</si>
  <si>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</si>
  <si>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</si>
  <si>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</si>
  <si>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</si>
  <si>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</si>
  <si>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</si>
  <si>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</si>
  <si>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</si>
  <si>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</si>
  <si>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</si>
  <si>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</si>
  <si>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</si>
  <si>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</si>
  <si>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</si>
  <si>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</si>
  <si>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</si>
  <si>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</si>
  <si>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</si>
  <si>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</si>
  <si>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</si>
  <si>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</si>
  <si>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</si>
  <si>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</si>
  <si>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</si>
  <si>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</si>
  <si>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</si>
  <si>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</si>
  <si>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</si>
  <si>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</si>
  <si>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</si>
  <si>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</si>
  <si>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</si>
  <si>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</si>
  <si>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</si>
  <si>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</si>
  <si>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</si>
  <si>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</si>
  <si>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</si>
  <si>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</si>
  <si>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</si>
  <si>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</si>
  <si>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</si>
  <si>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</si>
  <si>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</si>
  <si>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</si>
  <si>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</si>
  <si>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</si>
  <si>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</si>
  <si>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</si>
  <si>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</si>
  <si>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</si>
  <si>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</si>
  <si>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</si>
  <si>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</si>
  <si>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</si>
  <si>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</si>
  <si>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</si>
  <si>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</si>
  <si>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</si>
  <si>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</si>
  <si>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</si>
  <si>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</si>
  <si>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</si>
  <si>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</si>
  <si>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</si>
  <si>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</si>
  <si>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</si>
  <si>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</si>
  <si>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</si>
  <si>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</si>
  <si>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</si>
  <si>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</si>
  <si>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</si>
  <si>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</si>
  <si>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</si>
  <si>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</si>
  <si>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</si>
  <si>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</si>
  <si>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</si>
  <si>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</si>
  <si>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</si>
  <si>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</si>
  <si>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</si>
  <si>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</si>
  <si>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</si>
  <si>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</si>
  <si>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</si>
  <si>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</si>
  <si>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</si>
  <si>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</si>
  <si>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</si>
  <si>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</si>
  <si>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</si>
  <si>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</si>
  <si>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</si>
  <si>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</si>
  <si>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</si>
  <si>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</si>
  <si>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</si>
  <si>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</si>
  <si>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</si>
  <si>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</si>
  <si>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</si>
  <si>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</si>
  <si>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</si>
  <si>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</si>
  <si>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</si>
  <si>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</si>
  <si>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</si>
  <si>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</si>
  <si>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</si>
  <si>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</si>
  <si>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</si>
  <si>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</si>
  <si>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</si>
  <si>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</si>
  <si>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</si>
  <si>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</si>
  <si>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</si>
  <si>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</si>
  <si>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</si>
  <si>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</si>
  <si>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</si>
  <si>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</si>
  <si>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</si>
  <si>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</si>
  <si>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</si>
  <si>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</si>
  <si>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</si>
  <si>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</si>
  <si>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</si>
  <si>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</si>
  <si>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</si>
  <si>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</si>
  <si>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</si>
  <si>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</si>
  <si>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</si>
  <si>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</si>
  <si>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</si>
  <si>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</si>
  <si>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</si>
  <si>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</si>
  <si>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</si>
  <si>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</si>
  <si>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</si>
  <si>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</si>
  <si>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</si>
  <si>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</si>
  <si>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</si>
  <si>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</si>
  <si>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</si>
  <si>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</si>
  <si>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</si>
  <si>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</si>
  <si>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</si>
  <si>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</si>
  <si>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</si>
  <si>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</si>
  <si>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</si>
  <si>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</si>
  <si>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</si>
  <si>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</si>
  <si>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</si>
  <si>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</si>
  <si>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</si>
  <si>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</si>
  <si>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</si>
  <si>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</si>
  <si>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</si>
  <si>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</si>
  <si>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</si>
  <si>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</si>
  <si>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</si>
  <si>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</si>
  <si>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</si>
  <si>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</si>
  <si>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</si>
  <si>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</si>
  <si>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</si>
  <si>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</si>
  <si>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</si>
  <si>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</si>
  <si>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</si>
  <si>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</si>
  <si>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</si>
  <si>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</si>
  <si>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</si>
  <si>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</si>
  <si>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</si>
  <si>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</si>
  <si>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</si>
  <si>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</si>
  <si>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</si>
  <si>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</si>
  <si>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</si>
  <si>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</si>
  <si>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</si>
  <si>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</si>
  <si>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</si>
  <si>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</si>
  <si>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</si>
  <si>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</si>
  <si>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</si>
  <si>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</si>
  <si>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</si>
  <si>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</si>
  <si>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</si>
  <si>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</si>
  <si>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</si>
  <si>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</si>
  <si>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</si>
  <si>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</si>
  <si>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</si>
  <si>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</si>
  <si>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</si>
  <si>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</si>
  <si>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</si>
  <si>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</si>
  <si>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</si>
  <si>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</si>
  <si>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</si>
  <si>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</si>
  <si>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</si>
  <si>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</si>
  <si>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</si>
  <si>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</si>
  <si>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</si>
  <si>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</si>
  <si>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</si>
  <si>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</si>
  <si>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</si>
  <si>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</si>
  <si>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</si>
  <si>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</si>
  <si>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</si>
  <si>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</si>
  <si>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</si>
  <si>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</si>
  <si>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</si>
  <si>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</si>
  <si>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</si>
  <si>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</si>
  <si>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</si>
  <si>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</si>
  <si>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</si>
  <si>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</si>
  <si>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</si>
  <si>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</si>
  <si>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</si>
  <si>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</si>
  <si>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</si>
  <si>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</si>
  <si>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</si>
  <si>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</si>
  <si>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</si>
  <si>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</si>
  <si>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</si>
  <si>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</si>
  <si>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</si>
  <si>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</si>
  <si>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</si>
  <si>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</si>
  <si>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</si>
  <si>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</si>
  <si>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</si>
  <si>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</si>
  <si>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</si>
  <si>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</si>
  <si>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</si>
  <si>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</si>
  <si>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</si>
  <si>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</si>
  <si>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</si>
  <si>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</si>
  <si>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</si>
  <si>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</si>
  <si>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</si>
  <si>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</si>
  <si>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</si>
  <si>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</si>
  <si>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</si>
  <si>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</si>
  <si>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</si>
  <si>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</si>
  <si>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</si>
  <si>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</si>
  <si>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</si>
  <si>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</si>
  <si>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</si>
  <si>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</si>
  <si>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</si>
  <si>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</si>
  <si>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</si>
  <si>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</si>
  <si>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</si>
  <si>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</si>
  <si>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</si>
  <si>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</si>
  <si>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</si>
  <si>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</si>
  <si>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</si>
  <si>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</si>
  <si>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</si>
  <si>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</si>
  <si>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</si>
  <si>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</si>
  <si>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</si>
  <si>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</si>
  <si>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</si>
  <si>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</si>
  <si>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</si>
  <si>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</si>
  <si>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</si>
  <si>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</si>
  <si>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</si>
  <si>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</si>
  <si>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</si>
  <si>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</si>
  <si>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</si>
  <si>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</si>
  <si>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</si>
  <si>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</si>
  <si>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</si>
  <si>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</si>
  <si>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</si>
  <si>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</si>
  <si>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</si>
  <si>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</si>
  <si>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</si>
  <si>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</si>
  <si>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</si>
  <si>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</si>
  <si>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</si>
  <si>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</si>
  <si>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</si>
  <si>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</si>
  <si>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</si>
  <si>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</si>
  <si>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</si>
  <si>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</si>
  <si>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</si>
  <si>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</si>
  <si>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</si>
  <si>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</si>
  <si>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</si>
  <si>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</si>
  <si>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</si>
  <si>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</si>
  <si>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</si>
  <si>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</si>
  <si>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</si>
  <si>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</si>
  <si>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</si>
  <si>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</si>
  <si>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</si>
  <si>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</si>
  <si>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</si>
  <si>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</si>
  <si>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</si>
  <si>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</si>
  <si>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</si>
  <si>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</si>
  <si>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</si>
  <si>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</si>
  <si>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</si>
  <si>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</si>
  <si>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</si>
  <si>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</si>
  <si>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</si>
  <si>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</si>
  <si>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</si>
  <si>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</si>
  <si>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</si>
  <si>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</si>
  <si>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</si>
  <si>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</si>
  <si>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</si>
  <si>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</si>
  <si>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</si>
  <si>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</si>
  <si>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</si>
  <si>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</si>
  <si>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</si>
  <si>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</si>
  <si>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</si>
  <si>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</si>
  <si>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</si>
  <si>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</si>
  <si>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</si>
  <si>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</si>
  <si>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</si>
  <si>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</si>
  <si>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</si>
  <si>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</si>
  <si>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</si>
  <si>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</si>
  <si>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</si>
  <si>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</si>
  <si>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</si>
  <si>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</si>
  <si>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</si>
  <si>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</si>
  <si>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</si>
  <si>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</si>
  <si>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</si>
  <si>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</si>
  <si>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</si>
  <si>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</si>
  <si>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</si>
  <si>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</si>
  <si>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</si>
  <si>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</si>
  <si>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</si>
  <si>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</si>
  <si>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</si>
  <si>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</si>
  <si>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</si>
  <si>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</si>
  <si>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</si>
  <si>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</si>
  <si>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</si>
  <si>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</si>
  <si>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</si>
  <si>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</si>
  <si>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</si>
  <si>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</si>
  <si>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</si>
  <si>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</si>
  <si>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</si>
  <si>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</si>
  <si>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</si>
  <si>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</si>
  <si>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</si>
  <si>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</si>
  <si>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</si>
  <si>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</si>
  <si>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</si>
  <si>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</si>
  <si>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</si>
  <si>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</si>
  <si>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</si>
  <si>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</si>
  <si>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</si>
  <si>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</si>
  <si>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</si>
  <si>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</si>
  <si>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</si>
  <si>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</si>
  <si>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</si>
  <si>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</si>
  <si>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</si>
  <si>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</si>
  <si>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</si>
  <si>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</si>
  <si>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</si>
  <si>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</si>
  <si>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</si>
  <si>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</si>
  <si>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</si>
  <si>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</si>
  <si>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</si>
  <si>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</si>
  <si>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</si>
  <si>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</si>
  <si>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</si>
  <si>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</si>
  <si>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</si>
  <si>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</si>
  <si>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</si>
  <si>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</si>
  <si>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</si>
  <si>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</si>
  <si>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</si>
  <si>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</si>
  <si>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</si>
  <si>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</si>
  <si>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</si>
  <si>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</si>
  <si>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</si>
  <si>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</si>
  <si>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</si>
  <si>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</si>
  <si>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</si>
  <si>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</si>
  <si>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</si>
  <si>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</si>
  <si>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</si>
  <si>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</si>
  <si>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</si>
  <si>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</si>
  <si>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</si>
  <si>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</si>
  <si>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</si>
  <si>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</si>
  <si>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</si>
  <si>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</si>
  <si>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</si>
  <si>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</si>
  <si>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</si>
  <si>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</si>
  <si>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</si>
  <si>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</si>
  <si>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</si>
  <si>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</si>
  <si>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</si>
  <si>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</si>
  <si>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</si>
  <si>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</si>
  <si>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</si>
  <si>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</si>
  <si>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</si>
  <si>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</si>
  <si>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</si>
  <si>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</si>
  <si>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</si>
  <si>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</si>
  <si>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</si>
  <si>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</si>
  <si>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</si>
  <si>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</si>
  <si>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</si>
  <si>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</si>
  <si>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</si>
  <si>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</si>
  <si>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</si>
  <si>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</si>
  <si>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</si>
  <si>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</si>
  <si>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</si>
  <si>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</si>
  <si>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</si>
  <si>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</si>
  <si>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</si>
  <si>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</si>
  <si>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</si>
  <si>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</si>
  <si>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</si>
  <si>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</si>
  <si>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</si>
  <si>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</si>
  <si>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</si>
  <si>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</si>
  <si>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</si>
  <si>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</si>
  <si>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</si>
  <si>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</si>
  <si>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</si>
  <si>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</si>
  <si>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</si>
  <si>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</si>
  <si>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</si>
  <si>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</si>
  <si>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</si>
  <si>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</si>
  <si>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</si>
  <si>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</si>
  <si>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</si>
  <si>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</si>
  <si>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</si>
  <si>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</si>
  <si>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</si>
  <si>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</si>
  <si>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</si>
  <si>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</si>
  <si>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</si>
  <si>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</si>
  <si>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</si>
  <si>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</si>
  <si>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</si>
  <si>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</si>
  <si>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</si>
  <si>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</si>
  <si>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</si>
  <si>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</si>
  <si>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</si>
  <si>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</si>
  <si>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</si>
  <si>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</si>
  <si>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</si>
  <si>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</si>
  <si>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</si>
  <si>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</si>
  <si>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</si>
  <si>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</si>
  <si>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</si>
  <si>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</si>
  <si>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</si>
  <si>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</si>
  <si>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</si>
  <si>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</si>
  <si>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</si>
  <si>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</si>
  <si>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</si>
  <si>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</si>
  <si>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</si>
  <si>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</si>
  <si>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</si>
  <si>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</si>
  <si>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</si>
  <si>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</si>
  <si>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</si>
  <si>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</si>
  <si>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</si>
  <si>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</si>
  <si>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</si>
  <si>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</si>
  <si>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</si>
  <si>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</si>
  <si>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</si>
  <si>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</si>
  <si>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</si>
  <si>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</si>
  <si>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</si>
  <si>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</si>
  <si>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</si>
  <si>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</si>
  <si>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</si>
  <si>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</si>
  <si>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</si>
  <si>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</si>
  <si>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</si>
  <si>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</si>
  <si>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</si>
  <si>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</si>
  <si>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</si>
  <si>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</si>
  <si>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</si>
  <si>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</si>
  <si>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</si>
  <si>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</si>
  <si>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</si>
  <si>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</si>
  <si>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</si>
  <si>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</si>
  <si>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</si>
  <si>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</si>
  <si>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</si>
  <si>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</si>
  <si>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</si>
  <si>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</si>
  <si>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</si>
  <si>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</si>
  <si>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</si>
  <si>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</si>
  <si>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</si>
  <si>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</si>
  <si>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</si>
  <si>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</si>
  <si>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</si>
  <si>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</si>
  <si>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</si>
  <si>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</si>
  <si>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</si>
  <si>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</si>
  <si>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</si>
  <si>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</si>
  <si>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</si>
  <si>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</si>
  <si>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</si>
  <si>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</si>
  <si>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</si>
  <si>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</si>
  <si>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</si>
  <si>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</si>
  <si>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</si>
  <si>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</si>
  <si>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</si>
  <si>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</si>
  <si>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</si>
  <si>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</si>
  <si>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</si>
  <si>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</si>
  <si>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</si>
  <si>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</si>
  <si>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</si>
  <si>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</si>
  <si>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</si>
  <si>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</si>
  <si>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</si>
  <si>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</si>
  <si>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</si>
  <si>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</si>
  <si>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</si>
  <si>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</si>
  <si>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</si>
  <si>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</si>
  <si>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</si>
  <si>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</si>
  <si>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</si>
  <si>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</si>
  <si>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</si>
  <si>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</si>
  <si>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</si>
  <si>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</si>
  <si>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</si>
  <si>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</si>
  <si>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</si>
  <si>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</si>
  <si>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</si>
  <si>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</si>
  <si>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</si>
  <si>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</si>
  <si>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</si>
  <si>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</si>
  <si>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</si>
  <si>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</si>
  <si>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</si>
  <si>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</si>
  <si>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</si>
  <si>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</si>
  <si>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</si>
  <si>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</si>
  <si>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</si>
  <si>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</si>
  <si>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</si>
  <si>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</si>
  <si>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</si>
  <si>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</si>
  <si>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</si>
  <si>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</si>
  <si>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</si>
  <si>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</si>
  <si>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</si>
  <si>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</si>
  <si>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</si>
  <si>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</si>
  <si>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</si>
  <si>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</si>
  <si>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</si>
  <si>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</si>
  <si>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</si>
  <si>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</si>
  <si>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</si>
  <si>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</si>
  <si>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</si>
  <si>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</si>
  <si>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</si>
  <si>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</si>
  <si>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</si>
  <si>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</si>
  <si>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</si>
  <si>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</si>
  <si>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</si>
  <si>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</si>
  <si>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</si>
  <si>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</si>
  <si>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</si>
  <si>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</si>
  <si>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</si>
  <si>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</si>
  <si>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</si>
  <si>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</si>
  <si>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</si>
  <si>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</si>
  <si>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</si>
  <si>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</si>
  <si>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</si>
  <si>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</si>
  <si>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</si>
  <si>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</si>
  <si>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</si>
  <si>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</si>
  <si>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</si>
  <si>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</si>
  <si>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</si>
  <si>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</si>
  <si>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</si>
  <si>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</si>
  <si>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</si>
  <si>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</si>
  <si>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</si>
  <si>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</si>
  <si>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</si>
  <si>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</si>
  <si>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</si>
  <si>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</si>
  <si>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</si>
  <si>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</si>
  <si>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</si>
  <si>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</si>
  <si>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</si>
  <si>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</si>
  <si>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</si>
  <si>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</si>
  <si>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</si>
  <si>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</si>
  <si>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</si>
  <si>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</si>
  <si>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</si>
  <si>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</si>
  <si>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</si>
  <si>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</si>
  <si>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</si>
  <si>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</si>
  <si>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</si>
  <si>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</si>
  <si>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</si>
  <si>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</si>
  <si>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</si>
  <si>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</si>
  <si>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</si>
  <si>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</si>
  <si>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</si>
  <si>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</si>
  <si>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</si>
  <si>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</si>
  <si>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</si>
  <si>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</si>
  <si>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</si>
  <si>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</si>
  <si>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</si>
  <si>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</si>
  <si>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</si>
  <si>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</si>
  <si>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</si>
  <si>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</si>
  <si>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</si>
  <si>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</si>
  <si>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</si>
  <si>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</si>
  <si>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</si>
  <si>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</si>
  <si>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</si>
  <si>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</si>
  <si>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</si>
  <si>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</si>
  <si>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</si>
  <si>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</si>
  <si>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</si>
  <si>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</si>
  <si>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</si>
  <si>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</si>
  <si>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</si>
  <si>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</si>
  <si>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</si>
  <si>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</si>
  <si>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</si>
  <si>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</si>
  <si>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</si>
  <si>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</si>
  <si>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</si>
  <si>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</si>
  <si>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</si>
  <si>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</si>
  <si>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</si>
  <si>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</si>
  <si>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</si>
  <si>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</si>
  <si>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</si>
  <si>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</si>
  <si>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</si>
  <si>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</si>
  <si>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</si>
  <si>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</si>
  <si>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</si>
  <si>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</si>
  <si>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</si>
  <si>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</si>
  <si>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</si>
  <si>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</si>
  <si>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</si>
  <si>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</si>
  <si>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</si>
  <si>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</si>
  <si>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</si>
  <si>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</si>
  <si>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</si>
  <si>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</si>
  <si>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</si>
  <si>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</si>
  <si>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</si>
  <si>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</si>
  <si>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</si>
  <si>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</si>
  <si>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</si>
  <si>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</si>
  <si>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</si>
  <si>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</si>
  <si>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</si>
  <si>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</si>
  <si>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</si>
  <si>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</si>
  <si>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</si>
  <si>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</si>
  <si>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</si>
  <si>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</si>
  <si>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</si>
  <si>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</si>
  <si>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</si>
  <si>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</si>
  <si>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</si>
  <si>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</si>
  <si>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</si>
  <si>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</si>
  <si>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</si>
  <si>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</si>
  <si>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</si>
  <si>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</si>
  <si>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</si>
  <si>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</si>
  <si>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</si>
  <si>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</si>
  <si>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</si>
  <si>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</si>
  <si>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</si>
  <si>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</si>
  <si>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</si>
  <si>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</si>
  <si>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</si>
  <si>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</si>
  <si>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</si>
  <si>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</si>
  <si>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</si>
  <si>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</si>
  <si>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</si>
  <si>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</si>
  <si>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</si>
  <si>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</si>
  <si>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</si>
  <si>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</si>
  <si>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</si>
  <si>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</si>
  <si>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</si>
  <si>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</si>
  <si>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</si>
  <si>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</si>
  <si>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</si>
  <si>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</si>
  <si>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</si>
  <si>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</si>
  <si>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</si>
  <si>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</si>
  <si>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</si>
  <si>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</si>
  <si>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</si>
  <si>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</si>
  <si>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</si>
  <si>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</si>
  <si>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</si>
  <si>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</si>
  <si>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</si>
  <si>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</si>
  <si>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</si>
  <si>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</si>
  <si>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</si>
  <si>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</si>
  <si>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</si>
  <si>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</si>
  <si>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</si>
  <si>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</si>
  <si>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</si>
  <si>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</si>
  <si>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</si>
  <si>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</si>
  <si>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</si>
  <si>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</si>
  <si>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</si>
  <si>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</si>
  <si>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</si>
  <si>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</si>
  <si>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</si>
  <si>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</si>
  <si>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</si>
  <si>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</si>
  <si>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</si>
  <si>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</si>
  <si>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</si>
  <si>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</si>
  <si>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</si>
  <si>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</si>
  <si>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</si>
  <si>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</si>
  <si>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</si>
  <si>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</si>
  <si>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</si>
  <si>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</si>
  <si>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</si>
  <si>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</si>
  <si>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</si>
  <si>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</si>
  <si>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</si>
  <si>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</si>
  <si>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</si>
  <si>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</si>
  <si>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</si>
  <si>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</si>
  <si>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</si>
  <si>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</si>
  <si>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</si>
  <si>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</si>
  <si>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</si>
  <si>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</si>
  <si>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</si>
  <si>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</si>
  <si>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</si>
  <si>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</si>
  <si>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</si>
  <si>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</si>
  <si>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</si>
  <si>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</si>
  <si>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</si>
  <si>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</si>
  <si>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</si>
  <si>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</si>
  <si>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</si>
  <si>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</si>
  <si>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</si>
  <si>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</si>
  <si>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</si>
  <si>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</si>
  <si>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</si>
  <si>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</si>
  <si>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</si>
  <si>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</si>
  <si>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</si>
  <si>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</si>
  <si>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</si>
  <si>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</si>
  <si>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</si>
  <si>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</si>
  <si>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</si>
  <si>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</si>
  <si>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</si>
  <si>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</si>
  <si>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</si>
  <si>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</si>
  <si>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</si>
  <si>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</si>
  <si>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</si>
  <si>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</si>
  <si>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</si>
  <si>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</si>
  <si>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</si>
  <si>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</si>
  <si>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</si>
  <si>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</si>
  <si>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</si>
  <si>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</si>
  <si>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</si>
  <si>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</si>
  <si>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</si>
  <si>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</si>
  <si>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</si>
  <si>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</si>
  <si>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</si>
  <si>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</si>
  <si>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</si>
  <si>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</si>
  <si>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</si>
  <si>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</si>
  <si>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</si>
  <si>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</si>
  <si>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</si>
  <si>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</si>
  <si>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</si>
  <si>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</si>
  <si>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</si>
  <si>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</si>
  <si>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</si>
  <si>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</si>
  <si>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</si>
  <si>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</si>
  <si>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</si>
  <si>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</si>
  <si>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</si>
  <si>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</si>
  <si>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</si>
  <si>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</si>
  <si>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</si>
  <si>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</si>
  <si>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</si>
  <si>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</si>
  <si>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</si>
  <si>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</si>
  <si>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</si>
  <si>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</si>
  <si>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</si>
  <si>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</si>
  <si>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</si>
  <si>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</si>
  <si>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</si>
  <si>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</si>
  <si>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</si>
  <si>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</si>
  <si>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</si>
  <si>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</si>
  <si>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</si>
  <si>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</si>
  <si>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</si>
  <si>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</si>
  <si>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</si>
  <si>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</si>
  <si>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</si>
  <si>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</si>
  <si>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</si>
  <si>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</si>
  <si>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</si>
  <si>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</si>
  <si>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</si>
  <si>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</si>
  <si>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</si>
  <si>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</si>
  <si>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</si>
  <si>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</si>
  <si>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</si>
  <si>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</si>
  <si>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</si>
  <si>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</si>
  <si>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</si>
  <si>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</si>
  <si>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</si>
  <si>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</si>
  <si>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</si>
  <si>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</si>
  <si>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</si>
  <si>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</si>
  <si>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</si>
  <si>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</si>
  <si>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</si>
  <si>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</si>
  <si>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</si>
  <si>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</si>
  <si>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</si>
  <si>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</si>
  <si>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</si>
  <si>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</si>
  <si>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</si>
  <si>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</si>
  <si>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</si>
  <si>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</si>
  <si>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</si>
  <si>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</si>
  <si>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</si>
  <si>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</si>
  <si>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</si>
  <si>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</si>
  <si>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</si>
  <si>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</si>
  <si>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</si>
  <si>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</si>
  <si>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</si>
  <si>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</si>
  <si>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</si>
  <si>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</si>
  <si>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</si>
  <si>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</si>
  <si>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</si>
  <si>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</si>
  <si>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</si>
  <si>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</si>
  <si>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</si>
  <si>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</si>
  <si>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</si>
  <si>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</si>
  <si>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</si>
  <si>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</si>
  <si>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</si>
  <si>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</si>
  <si>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</si>
  <si>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</si>
  <si>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</si>
  <si>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</si>
  <si>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</si>
  <si>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</si>
  <si>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</si>
  <si>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</si>
  <si>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</si>
  <si>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</si>
  <si>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</si>
  <si>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</si>
  <si>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</si>
  <si>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</si>
  <si>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</si>
  <si>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</si>
  <si>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</si>
  <si>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</si>
  <si>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</si>
  <si>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</si>
  <si>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</si>
  <si>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</si>
  <si>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</si>
  <si>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</si>
  <si>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</si>
  <si>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</si>
  <si>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</si>
  <si>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</si>
  <si>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</si>
  <si>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</si>
  <si>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</si>
  <si>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</si>
  <si>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</si>
  <si>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</si>
  <si>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</si>
  <si>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</si>
  <si>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</si>
  <si>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</si>
  <si>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</si>
  <si>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</si>
  <si>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</si>
  <si>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</si>
  <si>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</si>
  <si>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</si>
  <si>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</si>
  <si>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</si>
  <si>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</si>
  <si>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</si>
  <si>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</si>
  <si>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</si>
  <si>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</si>
  <si>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</si>
  <si>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</si>
  <si>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</si>
  <si>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</si>
  <si>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</si>
  <si>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</si>
  <si>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</si>
  <si>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</si>
  <si>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</si>
  <si>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</si>
  <si>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</si>
  <si>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</si>
  <si>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</si>
  <si>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</si>
  <si>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</si>
  <si>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</si>
  <si>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</si>
  <si>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</si>
  <si>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</si>
  <si>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</si>
  <si>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</si>
  <si>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</si>
  <si>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</si>
  <si>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</si>
  <si>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</si>
  <si>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</si>
  <si>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</si>
  <si>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</si>
  <si>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</si>
  <si>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</si>
  <si>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</si>
  <si>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</si>
  <si>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</si>
  <si>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</si>
  <si>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</si>
  <si>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</si>
  <si>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</si>
  <si>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</si>
  <si>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</si>
  <si>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</si>
  <si>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</si>
  <si>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</si>
  <si>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</si>
  <si>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</si>
  <si>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</si>
  <si>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</si>
  <si>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</si>
  <si>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</si>
  <si>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</si>
  <si>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</si>
  <si>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</si>
  <si>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</si>
  <si>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</si>
  <si>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</si>
  <si>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</si>
  <si>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</si>
  <si>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</si>
  <si>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</si>
  <si>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</si>
  <si>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</si>
  <si>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</si>
  <si>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</si>
  <si>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</si>
  <si>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</si>
  <si>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</si>
  <si>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</si>
  <si>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</si>
  <si>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</si>
  <si>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</si>
  <si>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</si>
  <si>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</si>
  <si>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</si>
  <si>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</si>
  <si>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</si>
  <si>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</si>
  <si>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</si>
  <si>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</si>
  <si>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</si>
  <si>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</si>
  <si>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</si>
  <si>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</si>
  <si>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</si>
  <si>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</si>
  <si>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</si>
  <si>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</si>
  <si>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</si>
  <si>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</si>
  <si>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</si>
  <si>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</si>
  <si>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</si>
  <si>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</si>
  <si>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</si>
  <si>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</si>
  <si>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</si>
  <si>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</si>
  <si>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</si>
  <si>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</si>
  <si>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</si>
  <si>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</si>
  <si>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</si>
  <si>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</si>
  <si>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</si>
  <si>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</si>
  <si>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</si>
  <si>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</si>
  <si>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</si>
  <si>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</si>
  <si>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</si>
  <si>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</si>
  <si>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</si>
  <si>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</si>
  <si>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</si>
  <si>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</si>
  <si>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</si>
  <si>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</si>
  <si>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</si>
  <si>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</si>
  <si>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</si>
  <si>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</si>
  <si>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</si>
  <si>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</si>
  <si>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</si>
  <si>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</si>
  <si>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</si>
  <si>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</si>
  <si>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</si>
  <si>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</si>
  <si>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</si>
  <si>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</si>
  <si>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</si>
  <si>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</si>
  <si>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</si>
  <si>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</si>
  <si>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</si>
  <si>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</si>
  <si>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</si>
  <si>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</si>
  <si>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</si>
  <si>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</si>
  <si>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</si>
  <si>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</si>
  <si>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</si>
  <si>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</si>
  <si>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</si>
  <si>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</si>
  <si>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</si>
  <si>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</si>
  <si>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</si>
  <si>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</si>
  <si>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</si>
  <si>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</si>
  <si>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</si>
  <si>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</si>
  <si>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</si>
  <si>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</si>
  <si>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</si>
  <si>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</si>
  <si>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</si>
  <si>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</si>
  <si>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</si>
  <si>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</si>
  <si>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</si>
  <si>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</si>
  <si>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</si>
  <si>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</si>
  <si>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</si>
  <si>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</si>
  <si>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</si>
  <si>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</si>
  <si>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</si>
  <si>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</si>
  <si>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</si>
  <si>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</si>
  <si>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</si>
  <si>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</si>
  <si>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</si>
  <si>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</si>
  <si>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</si>
  <si>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</si>
  <si>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</si>
  <si>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</si>
  <si>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</si>
  <si>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</si>
  <si>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</si>
  <si>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</si>
  <si>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</si>
  <si>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</si>
  <si>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</si>
  <si>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</si>
  <si>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</si>
  <si>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</si>
  <si>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</si>
  <si>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</si>
  <si>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</si>
  <si>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</si>
  <si>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</si>
  <si>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</si>
  <si>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</si>
  <si>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</si>
  <si>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</si>
  <si>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</si>
  <si>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</si>
  <si>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</si>
  <si>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</si>
  <si>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</si>
  <si>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</si>
  <si>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</si>
  <si>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</si>
  <si>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</si>
  <si>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</si>
  <si>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</si>
  <si>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</si>
  <si>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</si>
  <si>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</si>
  <si>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</si>
  <si>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</si>
  <si>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</si>
  <si>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</si>
  <si>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</si>
  <si>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</si>
  <si>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</si>
  <si>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</si>
  <si>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</si>
  <si>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</si>
  <si>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</si>
  <si>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</si>
  <si>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</si>
  <si>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</si>
  <si>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</si>
  <si>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</si>
  <si>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</si>
  <si>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</si>
  <si>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</si>
  <si>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</si>
  <si>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</si>
  <si>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</si>
  <si>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</si>
  <si>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</si>
  <si>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</si>
  <si>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</si>
  <si>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</si>
  <si>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</si>
  <si>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</si>
  <si>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</si>
  <si>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</si>
  <si>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</si>
  <si>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</si>
  <si>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</si>
  <si>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</si>
  <si>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</si>
  <si>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</si>
  <si>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</si>
  <si>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</si>
  <si>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</si>
  <si>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</si>
  <si>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</si>
  <si>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</si>
  <si>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</si>
  <si>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</si>
  <si>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</si>
  <si>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</si>
  <si>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</si>
  <si>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</si>
  <si>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</si>
  <si>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</si>
  <si>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</si>
  <si>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</si>
  <si>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</si>
  <si>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</si>
  <si>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</si>
  <si>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</si>
  <si>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</si>
  <si>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</si>
  <si>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</si>
  <si>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</si>
  <si>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</si>
  <si>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</si>
  <si>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</si>
  <si>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</si>
  <si>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</si>
  <si>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</si>
  <si>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</si>
  <si>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</si>
  <si>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</si>
  <si>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</si>
  <si>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</si>
  <si>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</si>
  <si>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</si>
  <si>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</si>
  <si>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</si>
  <si>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</si>
  <si>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</si>
  <si>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</si>
  <si>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</si>
  <si>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</si>
  <si>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</si>
  <si>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</si>
  <si>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</si>
  <si>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</si>
  <si>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</si>
  <si>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</si>
  <si>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</si>
  <si>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</si>
  <si>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</si>
  <si>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</si>
  <si>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</si>
  <si>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</si>
  <si>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</si>
  <si>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</si>
  <si>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</si>
  <si>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</si>
  <si>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</si>
  <si>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</si>
  <si>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</si>
  <si>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</si>
  <si>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</si>
  <si>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</si>
  <si>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</si>
  <si>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</si>
  <si>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</si>
  <si>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</si>
  <si>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</si>
  <si>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</si>
  <si>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</si>
  <si>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</si>
  <si>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</si>
  <si>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</si>
  <si>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</si>
  <si>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</si>
  <si>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</si>
  <si>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</si>
  <si>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</si>
  <si>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</si>
  <si>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</si>
  <si>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</si>
  <si>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</si>
  <si>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</si>
  <si>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</si>
  <si>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</si>
  <si>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</si>
  <si>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</si>
  <si>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</si>
  <si>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</si>
  <si>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</si>
  <si>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</si>
  <si>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</si>
  <si>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</si>
  <si>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</si>
  <si>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</si>
  <si>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</si>
  <si>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</si>
  <si>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</si>
  <si>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</si>
  <si>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</si>
  <si>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</si>
  <si>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</si>
  <si>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</si>
  <si>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</si>
  <si>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</si>
  <si>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</si>
  <si>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</si>
  <si>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</si>
  <si>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</si>
  <si>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</si>
  <si>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</si>
  <si>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</si>
  <si>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</si>
  <si>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</si>
  <si>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</si>
  <si>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</si>
  <si>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</si>
  <si>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</si>
  <si>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</si>
  <si>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</si>
  <si>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</si>
  <si>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</si>
  <si>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</si>
  <si>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</si>
  <si>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</si>
  <si>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</si>
  <si>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</si>
  <si>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</si>
  <si>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</si>
  <si>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</si>
  <si>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</si>
  <si>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</si>
  <si>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</si>
  <si>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</si>
  <si>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</si>
  <si>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</si>
  <si>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</si>
  <si>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</si>
  <si>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</si>
  <si>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</si>
  <si>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</si>
  <si>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</si>
  <si>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</si>
  <si>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</si>
  <si>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</si>
  <si>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</si>
  <si>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</si>
  <si>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</si>
  <si>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</si>
  <si>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</si>
  <si>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</si>
  <si>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</si>
  <si>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</si>
  <si>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</si>
  <si>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</si>
  <si>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</si>
  <si>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</si>
  <si>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</si>
  <si>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</si>
  <si>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</si>
  <si>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</si>
  <si>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</si>
  <si>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</si>
  <si>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</si>
  <si>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</si>
  <si>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</si>
  <si>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</si>
  <si>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</si>
  <si>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</si>
  <si>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</si>
  <si>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</si>
  <si>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</si>
  <si>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</si>
  <si>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</si>
  <si>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</si>
  <si>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</si>
  <si>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</si>
  <si>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</si>
  <si>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</si>
  <si>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</si>
  <si>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</si>
  <si>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</si>
  <si>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</si>
  <si>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</si>
  <si>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</si>
  <si>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</si>
  <si>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</si>
  <si>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</si>
  <si>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</si>
  <si>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</si>
  <si>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</si>
  <si>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</si>
  <si>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</si>
  <si>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</si>
  <si>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</si>
  <si>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</si>
  <si>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</si>
  <si>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</si>
  <si>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</si>
  <si>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</si>
  <si>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</si>
  <si>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</si>
  <si>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</si>
  <si>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</si>
  <si>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</si>
  <si>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</si>
  <si>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</si>
  <si>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</si>
  <si>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</si>
  <si>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</si>
  <si>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</si>
  <si>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</si>
  <si>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</si>
  <si>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</si>
  <si>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</si>
  <si>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</si>
  <si>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</si>
  <si>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</si>
  <si>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</si>
  <si>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</si>
  <si>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</si>
  <si>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</si>
  <si>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</si>
  <si>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</si>
  <si>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</si>
  <si>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</si>
  <si>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</si>
  <si>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</si>
  <si>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</si>
  <si>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</si>
  <si>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</si>
  <si>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</si>
  <si>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</si>
  <si>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</si>
  <si>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</si>
  <si>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</si>
  <si>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</si>
  <si>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</si>
  <si>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</si>
  <si>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</si>
  <si>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</si>
  <si>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</si>
  <si>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</si>
  <si>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</si>
  <si>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</si>
  <si>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</si>
  <si>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</si>
  <si>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</si>
  <si>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</si>
  <si>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</si>
  <si>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</si>
  <si>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</si>
  <si>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</si>
  <si>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</si>
  <si>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</si>
  <si>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</si>
  <si>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</si>
  <si>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</si>
  <si>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</si>
  <si>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</si>
  <si>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</si>
  <si>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</si>
  <si>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</si>
  <si>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</si>
  <si>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</si>
  <si>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</si>
  <si>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</si>
  <si>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</si>
  <si>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</si>
  <si>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</si>
  <si>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</si>
  <si>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</si>
  <si>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</si>
  <si>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</si>
  <si>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</si>
  <si>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</si>
  <si>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</si>
  <si>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</si>
  <si>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</si>
  <si>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</si>
  <si>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</si>
  <si>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</si>
  <si>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</si>
  <si>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</si>
  <si>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</si>
  <si>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</si>
  <si>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</si>
  <si>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</si>
  <si>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</si>
  <si>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</si>
  <si>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</si>
  <si>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</si>
  <si>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</si>
  <si>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</si>
  <si>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</si>
  <si>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</si>
  <si>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</si>
  <si>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</si>
  <si>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</si>
  <si>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</si>
  <si>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</si>
  <si>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</si>
  <si>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</si>
  <si>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</si>
  <si>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</si>
  <si>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</si>
  <si>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</si>
  <si>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</si>
  <si>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</si>
  <si>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</si>
  <si>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</si>
  <si>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</si>
  <si>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</si>
  <si>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</si>
  <si>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</si>
  <si>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</si>
  <si>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</si>
  <si>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</si>
  <si>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</si>
  <si>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</si>
  <si>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</si>
  <si>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</si>
  <si>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</si>
  <si>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</si>
  <si>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</si>
  <si>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</si>
  <si>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</si>
  <si>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</si>
  <si>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</si>
  <si>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</si>
  <si>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</si>
  <si>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</si>
  <si>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</si>
  <si>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</si>
  <si>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</si>
  <si>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</si>
  <si>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</si>
  <si>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</si>
  <si>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</si>
  <si>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</si>
  <si>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</si>
  <si>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</si>
  <si>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</si>
  <si>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</si>
  <si>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</si>
  <si>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</si>
  <si>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</si>
  <si>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</si>
  <si>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</si>
  <si>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</si>
  <si>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</si>
  <si>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</si>
  <si>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</si>
  <si>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</si>
  <si>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</si>
  <si>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</si>
  <si>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</si>
  <si>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</si>
  <si>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</si>
  <si>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</si>
  <si>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</si>
  <si>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</si>
  <si>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</si>
  <si>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</si>
  <si>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</si>
  <si>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</si>
  <si>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</si>
  <si>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</si>
  <si>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</si>
  <si>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</si>
  <si>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</si>
  <si>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</si>
  <si>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</si>
  <si>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</si>
  <si>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</si>
  <si>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</si>
  <si>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</si>
  <si>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</si>
  <si>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</si>
  <si>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</si>
  <si>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</si>
  <si>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</si>
  <si>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</si>
  <si>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</si>
  <si>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</si>
  <si>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</si>
  <si>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</si>
  <si>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</si>
  <si>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</si>
  <si>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</si>
  <si>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</si>
  <si>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</si>
  <si>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</si>
  <si>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</si>
  <si>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</si>
  <si>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</si>
  <si>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</si>
  <si>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</si>
  <si>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</si>
  <si>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</si>
  <si>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</si>
  <si>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</si>
  <si>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</si>
  <si>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</si>
  <si>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</si>
  <si>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</si>
  <si>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</si>
  <si>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</si>
  <si>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</si>
  <si>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</si>
  <si>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</si>
  <si>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</si>
  <si>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</si>
  <si>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</si>
  <si>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</si>
  <si>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</si>
  <si>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</si>
  <si>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</si>
  <si>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</si>
  <si>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</si>
  <si>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</si>
  <si>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</si>
  <si>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</si>
  <si>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</si>
  <si>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</si>
  <si>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</si>
  <si>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</si>
  <si>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</si>
  <si>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</si>
  <si>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</si>
  <si>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</si>
  <si>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</si>
  <si>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</si>
  <si>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</si>
  <si>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</si>
  <si>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</si>
  <si>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</si>
  <si>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</si>
  <si>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</si>
  <si>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</si>
  <si>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</si>
  <si>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</si>
  <si>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</si>
  <si>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</si>
  <si>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</si>
  <si>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</si>
  <si>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</si>
  <si>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</si>
  <si>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</si>
  <si>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</si>
  <si>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</si>
  <si>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</si>
  <si>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</si>
  <si>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</si>
  <si>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</si>
  <si>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</si>
  <si>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</si>
  <si>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</si>
  <si>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</si>
  <si>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</si>
  <si>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</si>
  <si>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</si>
  <si>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</si>
  <si>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</si>
  <si>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</si>
  <si>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</si>
  <si>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</si>
  <si>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</si>
  <si>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</si>
  <si>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</si>
  <si>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</si>
  <si>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</si>
  <si>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</si>
  <si>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</si>
  <si>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</si>
  <si>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</si>
  <si>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</si>
  <si>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</si>
  <si>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</si>
  <si>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</si>
  <si>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</si>
  <si>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</si>
  <si>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</si>
  <si>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</si>
  <si>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</si>
  <si>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</si>
  <si>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</si>
  <si>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</si>
  <si>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</si>
  <si>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</si>
  <si>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</si>
  <si>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</si>
  <si>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</si>
  <si>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</si>
  <si>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</si>
  <si>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</si>
  <si>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</si>
  <si>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</si>
  <si>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</si>
  <si>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</si>
  <si>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</si>
  <si>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</si>
  <si>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</si>
  <si>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</si>
  <si>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</si>
  <si>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</si>
  <si>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</si>
  <si>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</si>
  <si>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</si>
  <si>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</si>
  <si>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</si>
  <si>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</si>
  <si>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</si>
  <si>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</si>
  <si>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</si>
  <si>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</si>
  <si>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</si>
  <si>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</si>
  <si>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</si>
  <si>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</si>
  <si>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</si>
  <si>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</si>
  <si>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</si>
  <si>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</si>
  <si>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</si>
  <si>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</si>
  <si>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</si>
  <si>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</si>
  <si>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</si>
  <si>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</si>
  <si>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</si>
  <si>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</si>
  <si>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</si>
  <si>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</si>
  <si>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</si>
  <si>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</si>
  <si>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</si>
  <si>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</si>
  <si>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</si>
  <si>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</si>
  <si>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</si>
  <si>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</si>
  <si>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</si>
  <si>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</si>
  <si>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</si>
  <si>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</si>
  <si>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</si>
  <si>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</si>
  <si>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</si>
  <si>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</si>
  <si>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</si>
  <si>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</si>
  <si>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</si>
  <si>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</si>
  <si>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</si>
  <si>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</si>
  <si>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</si>
  <si>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</si>
  <si>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</si>
  <si>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</si>
  <si>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</si>
  <si>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</si>
  <si>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</si>
  <si>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</si>
  <si>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</si>
  <si>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</si>
  <si>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</si>
  <si>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</si>
  <si>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</si>
  <si>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</si>
  <si>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</si>
  <si>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</si>
  <si>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</si>
  <si>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</si>
  <si>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</si>
  <si>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</si>
  <si>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</si>
  <si>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</si>
  <si>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</si>
  <si>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</si>
  <si>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</si>
  <si>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</si>
  <si>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</si>
  <si>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</si>
  <si>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</si>
  <si>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</si>
  <si>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</si>
  <si>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</si>
  <si>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</si>
  <si>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</si>
  <si>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</si>
  <si>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</si>
  <si>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</si>
  <si>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</si>
  <si>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</si>
  <si>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</si>
  <si>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</si>
  <si>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</si>
  <si>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</si>
  <si>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</si>
  <si>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</si>
  <si>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</si>
  <si>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</si>
  <si>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</si>
  <si>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</si>
  <si>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</si>
  <si>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</si>
  <si>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</si>
  <si>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</si>
  <si>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</si>
  <si>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</si>
  <si>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</si>
  <si>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</si>
  <si>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</si>
  <si>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</si>
  <si>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</si>
  <si>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</si>
  <si>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</si>
  <si>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</si>
  <si>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</si>
  <si>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</si>
  <si>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</si>
  <si>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</si>
  <si>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</si>
  <si>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</si>
  <si>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</si>
  <si>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</si>
  <si>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</si>
  <si>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</si>
  <si>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</si>
  <si>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</si>
  <si>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</si>
  <si>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</si>
  <si>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</si>
  <si>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</si>
  <si>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</si>
  <si>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</si>
  <si>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</si>
  <si>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</si>
  <si>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</si>
  <si>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</si>
  <si>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</si>
  <si>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</si>
  <si>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</si>
  <si>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</si>
  <si>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</si>
  <si>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</si>
  <si>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</si>
  <si>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</si>
  <si>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</si>
  <si>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</si>
  <si>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</si>
  <si>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</si>
  <si>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</si>
  <si>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</si>
  <si>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</si>
  <si>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</si>
  <si>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</si>
  <si>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</si>
  <si>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</si>
  <si>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</si>
  <si>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</si>
  <si>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</si>
  <si>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</si>
  <si>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</si>
  <si>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</si>
  <si>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</si>
  <si>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</si>
  <si>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</si>
  <si>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</si>
  <si>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</si>
  <si>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</si>
  <si>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</si>
  <si>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</si>
  <si>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</si>
  <si>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</si>
  <si>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</si>
  <si>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</si>
  <si>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</si>
  <si>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</si>
  <si>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</si>
  <si>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</si>
  <si>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</si>
  <si>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</si>
  <si>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</si>
  <si>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</si>
  <si>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</si>
  <si>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</si>
  <si>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</si>
  <si>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</si>
  <si>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</si>
  <si>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</si>
  <si>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</si>
  <si>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</si>
  <si>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</si>
  <si>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</si>
  <si>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</si>
  <si>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</si>
  <si>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</si>
  <si>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</si>
  <si>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</si>
  <si>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</si>
  <si>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</si>
  <si>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</si>
  <si>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</si>
  <si>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</si>
  <si>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</si>
  <si>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</si>
  <si>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</si>
  <si>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</si>
  <si>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</si>
  <si>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</si>
  <si>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</si>
  <si>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</si>
  <si>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</si>
  <si>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</si>
  <si>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</si>
  <si>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</si>
  <si>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</si>
  <si>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</si>
  <si>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</si>
  <si>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</si>
  <si>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</si>
  <si>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</si>
  <si>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</si>
  <si>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</si>
  <si>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</si>
  <si>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</si>
  <si>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</si>
  <si>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</si>
  <si>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</si>
  <si>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</si>
  <si>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</si>
  <si>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</si>
  <si>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</si>
  <si>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</si>
  <si>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</si>
  <si>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</si>
  <si>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</si>
  <si>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</si>
  <si>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</si>
  <si>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</si>
  <si>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</si>
  <si>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</si>
  <si>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</si>
  <si>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</si>
  <si>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</si>
  <si>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</si>
  <si>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</si>
  <si>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</si>
  <si>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</si>
  <si>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</si>
  <si>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</si>
  <si>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</si>
  <si>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</si>
  <si>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</si>
  <si>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</si>
  <si>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</si>
  <si>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</si>
  <si>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</si>
  <si>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</si>
  <si>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</si>
  <si>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</si>
  <si>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</si>
  <si>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</si>
  <si>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</si>
  <si>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</si>
  <si>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</si>
  <si>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</si>
  <si>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</si>
  <si>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</si>
  <si>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</si>
  <si>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</si>
  <si>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</si>
  <si>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</si>
  <si>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</si>
  <si>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</si>
  <si>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</si>
  <si>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</si>
  <si>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</si>
  <si>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</si>
  <si>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</si>
  <si>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</si>
  <si>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</si>
  <si>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</si>
  <si>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</si>
  <si>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</si>
  <si>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</si>
  <si>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</si>
  <si>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</si>
  <si>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</si>
  <si>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</si>
  <si>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</si>
  <si>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</si>
  <si>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</si>
  <si>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</si>
  <si>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</si>
  <si>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</si>
  <si>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</si>
  <si>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</si>
  <si>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</si>
  <si>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</si>
  <si>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</si>
  <si>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</si>
  <si>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</si>
  <si>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</si>
  <si>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</si>
  <si>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</si>
  <si>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</si>
  <si>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</si>
  <si>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</si>
  <si>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</si>
  <si>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</si>
  <si>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</si>
  <si>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</si>
  <si>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</si>
  <si>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</si>
  <si>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</si>
  <si>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</si>
  <si>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</si>
  <si>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</si>
  <si>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</si>
  <si>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</si>
  <si>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</si>
  <si>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</si>
  <si>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</si>
  <si>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</si>
  <si>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</si>
  <si>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</si>
  <si>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</si>
  <si>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</si>
  <si>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</si>
  <si>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</si>
  <si>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</si>
  <si>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</si>
  <si>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</si>
  <si>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</si>
  <si>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</si>
  <si>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</si>
  <si>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</si>
  <si>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</si>
  <si>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</si>
  <si>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</si>
  <si>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</si>
  <si>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</si>
  <si>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</si>
  <si>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</si>
  <si>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</si>
  <si>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</si>
  <si>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</si>
  <si>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</si>
  <si>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</si>
  <si>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</si>
  <si>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</si>
  <si>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</si>
  <si>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</si>
  <si>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</si>
  <si>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</si>
  <si>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</si>
  <si>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</si>
  <si>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</si>
  <si>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</si>
  <si>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</si>
  <si>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</si>
  <si>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</si>
  <si>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</si>
  <si>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</si>
  <si>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</si>
  <si>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</si>
  <si>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</si>
  <si>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</si>
  <si>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</si>
  <si>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</si>
  <si>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</si>
  <si>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</si>
  <si>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</si>
  <si>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</si>
  <si>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</si>
  <si>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</si>
  <si>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</si>
  <si>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</si>
  <si>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</si>
  <si>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</si>
  <si>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</si>
  <si>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</si>
  <si>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</si>
  <si>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</si>
  <si>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</si>
  <si>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</si>
  <si>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</si>
  <si>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</si>
  <si>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</si>
  <si>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</si>
  <si>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</si>
  <si>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</si>
  <si>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</si>
  <si>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</si>
  <si>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</si>
  <si>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</si>
  <si>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</si>
  <si>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</si>
  <si>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</si>
  <si>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</si>
  <si>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</si>
  <si>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</si>
  <si>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</si>
  <si>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</si>
  <si>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</si>
  <si>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</si>
  <si>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</si>
  <si>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</si>
  <si>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</si>
  <si>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</si>
  <si>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</si>
  <si>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</si>
  <si>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</si>
  <si>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</si>
  <si>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</si>
  <si>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</si>
  <si>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</si>
  <si>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</si>
  <si>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</si>
  <si>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</si>
  <si>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</si>
  <si>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</si>
  <si>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</si>
  <si>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</si>
  <si>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</si>
  <si>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</si>
  <si>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</si>
  <si>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</si>
  <si>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</si>
  <si>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</si>
  <si>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</si>
  <si>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</si>
  <si>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</si>
  <si>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</si>
  <si>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</si>
  <si>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</si>
  <si>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</si>
  <si>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</si>
  <si>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</si>
  <si>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</si>
  <si>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</si>
  <si>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</si>
  <si>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</si>
  <si>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</si>
  <si>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</si>
  <si>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</si>
  <si>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</si>
  <si>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</si>
  <si>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</si>
  <si>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</si>
  <si>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</si>
  <si>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</si>
  <si>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</si>
  <si>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</si>
  <si>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</si>
  <si>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</si>
  <si>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</si>
  <si>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</si>
  <si>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</si>
  <si>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</si>
  <si>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</si>
  <si>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</si>
  <si>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</si>
  <si>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</si>
  <si>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</si>
  <si>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</si>
  <si>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</si>
  <si>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</si>
  <si>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</si>
  <si>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</si>
  <si>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</si>
  <si>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</si>
  <si>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</si>
  <si>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</si>
  <si>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</si>
  <si>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</si>
  <si>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</si>
  <si>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</si>
  <si>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</si>
  <si>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</si>
  <si>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</si>
  <si>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</si>
  <si>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</si>
  <si>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</si>
  <si>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</si>
  <si>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</si>
  <si>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</si>
  <si>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</si>
  <si>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</si>
  <si>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</si>
  <si>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</si>
  <si>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</si>
  <si>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</si>
  <si>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</si>
  <si>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</si>
  <si>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</si>
  <si>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</si>
  <si>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</si>
  <si>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</si>
  <si>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</si>
  <si>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</si>
  <si>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</si>
  <si>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</si>
  <si>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</si>
  <si>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</si>
  <si>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</si>
  <si>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</si>
  <si>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</si>
  <si>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</si>
  <si>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</si>
  <si>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</si>
  <si>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</si>
  <si>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</si>
  <si>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</si>
  <si>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</si>
  <si>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</si>
  <si>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</si>
  <si>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</si>
  <si>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</si>
  <si>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</si>
  <si>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</si>
  <si>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</si>
  <si>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</si>
  <si>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</si>
  <si>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</si>
  <si>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</si>
  <si>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</si>
  <si>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</si>
  <si>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</si>
  <si>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</si>
  <si>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</si>
  <si>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</si>
  <si>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</si>
  <si>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</si>
  <si>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</si>
  <si>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</si>
  <si>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</si>
  <si>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</si>
  <si>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</si>
  <si>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</si>
  <si>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</si>
  <si>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</si>
  <si>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</si>
  <si>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</si>
  <si>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</si>
  <si>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</si>
  <si>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</si>
  <si>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</si>
  <si>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</si>
  <si>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</si>
  <si>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</si>
  <si>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</si>
  <si>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</si>
  <si>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</si>
  <si>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</si>
  <si>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</si>
  <si>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</si>
  <si>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</si>
  <si>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</si>
  <si>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</si>
  <si>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</si>
  <si>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</si>
  <si>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</si>
  <si>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</si>
  <si>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</si>
  <si>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</si>
  <si>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</si>
  <si>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</si>
  <si>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</si>
  <si>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</si>
  <si>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</si>
  <si>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</si>
  <si>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</si>
  <si>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</si>
  <si>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</si>
  <si>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</si>
  <si>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</si>
  <si>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</si>
  <si>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</si>
  <si>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</si>
  <si>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</si>
  <si>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</si>
  <si>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</si>
  <si>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</si>
  <si>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</si>
  <si>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</si>
  <si>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</si>
  <si>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</si>
  <si>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</si>
  <si>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</si>
  <si>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</si>
  <si>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</si>
  <si>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</si>
  <si>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</si>
  <si>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</si>
  <si>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</si>
  <si>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</si>
  <si>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</si>
  <si>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</si>
  <si>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</si>
  <si>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</si>
  <si>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</si>
  <si>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</si>
  <si>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</si>
  <si>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</si>
  <si>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</si>
  <si>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</si>
  <si>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</si>
  <si>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</si>
  <si>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</si>
  <si>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</si>
  <si>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</si>
  <si>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</si>
  <si>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</si>
  <si>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</si>
  <si>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</si>
  <si>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</si>
  <si>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</si>
  <si>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</si>
  <si>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</si>
  <si>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</si>
  <si>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</si>
  <si>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</si>
  <si>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</si>
  <si>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</si>
  <si>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</si>
  <si>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</si>
  <si>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</si>
  <si>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</si>
  <si>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</si>
  <si>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</si>
  <si>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</si>
  <si>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</si>
  <si>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</si>
  <si>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</si>
  <si>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</si>
  <si>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</si>
  <si>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</si>
  <si>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</si>
  <si>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</si>
  <si>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</si>
  <si>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</si>
  <si>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</si>
  <si>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</si>
  <si>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</si>
  <si>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</si>
  <si>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</si>
  <si>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</si>
  <si>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</si>
  <si>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</si>
  <si>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</si>
  <si>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</si>
  <si>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</si>
  <si>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</si>
  <si>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</si>
  <si>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</si>
  <si>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</si>
  <si>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</si>
  <si>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</si>
  <si>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</si>
  <si>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</si>
  <si>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</si>
  <si>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</si>
  <si>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</si>
  <si>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</si>
  <si>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</si>
  <si>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</si>
  <si>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</si>
  <si>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</si>
  <si>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</si>
  <si>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</si>
  <si>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</si>
  <si>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</si>
  <si>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</si>
  <si>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</si>
  <si>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</si>
  <si>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</si>
  <si>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</si>
  <si>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</si>
  <si>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</si>
  <si>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</si>
  <si>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</si>
  <si>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</si>
  <si>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</si>
  <si>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</si>
  <si>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</si>
  <si>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</si>
  <si>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</si>
  <si>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</si>
  <si>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</si>
  <si>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</si>
  <si>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</si>
  <si>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</si>
  <si>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</si>
  <si>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</si>
  <si>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</si>
  <si>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</si>
  <si>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</si>
  <si>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</si>
  <si>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</si>
  <si>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</si>
  <si>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</si>
  <si>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</si>
  <si>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</si>
  <si>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</si>
  <si>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</si>
  <si>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</si>
  <si>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</si>
  <si>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</si>
  <si>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</si>
  <si>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</si>
  <si>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</si>
  <si>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</si>
  <si>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</si>
  <si>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</si>
  <si>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</si>
  <si>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</si>
  <si>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</si>
  <si>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</si>
  <si>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</si>
  <si>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</si>
  <si>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</si>
  <si>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</si>
  <si>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</si>
  <si>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</si>
  <si>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</si>
  <si>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</si>
  <si>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</si>
  <si>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</si>
  <si>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</si>
  <si>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</si>
  <si>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</si>
  <si>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</si>
  <si>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</si>
  <si>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</si>
  <si>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</si>
  <si>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</si>
  <si>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</si>
  <si>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</si>
  <si>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</si>
  <si>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</si>
  <si>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</si>
  <si>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</si>
  <si>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</si>
  <si>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</si>
  <si>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</si>
  <si>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</si>
  <si>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</si>
  <si>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</si>
  <si>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</si>
  <si>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</si>
  <si>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</si>
  <si>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</si>
  <si>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</si>
  <si>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</si>
  <si>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</si>
  <si>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</si>
  <si>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</si>
  <si>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</si>
  <si>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</si>
  <si>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</si>
  <si>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</si>
  <si>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</si>
  <si>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</si>
  <si>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</si>
  <si>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</si>
  <si>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</si>
  <si>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</si>
  <si>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</si>
  <si>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</si>
  <si>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</si>
  <si>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</si>
  <si>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</si>
  <si>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</si>
  <si>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</si>
  <si>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</si>
  <si>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</si>
  <si>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</si>
  <si>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</si>
  <si>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</si>
  <si>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</si>
  <si>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</si>
  <si>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</si>
  <si>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</si>
  <si>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</si>
  <si>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</si>
  <si>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</si>
  <si>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</si>
  <si>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</si>
  <si>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</si>
  <si>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</si>
  <si>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</si>
  <si>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</si>
  <si>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</si>
  <si>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</si>
  <si>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</si>
  <si>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</si>
  <si>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</si>
  <si>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</si>
  <si>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</si>
  <si>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</si>
  <si>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</si>
  <si>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</si>
  <si>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</si>
  <si>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</si>
  <si>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</si>
  <si>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</si>
  <si>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</si>
  <si>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</si>
  <si>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</si>
  <si>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</si>
  <si>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</si>
  <si>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</si>
  <si>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</si>
  <si>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</si>
  <si>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</si>
  <si>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</si>
  <si>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</si>
  <si>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</si>
  <si>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</si>
  <si>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</si>
  <si>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</si>
  <si>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</si>
  <si>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</si>
  <si>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</si>
  <si>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</si>
  <si>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</si>
  <si>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</si>
  <si>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</si>
  <si>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</si>
  <si>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</si>
  <si>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</si>
  <si>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</si>
  <si>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</si>
  <si>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</si>
  <si>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</si>
  <si>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</si>
  <si>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</si>
  <si>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</si>
  <si>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</si>
  <si>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</si>
  <si>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</si>
  <si>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</si>
  <si>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</si>
  <si>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</si>
  <si>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</si>
  <si>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</si>
  <si>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</si>
  <si>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</si>
  <si>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</si>
  <si>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</si>
  <si>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</si>
  <si>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</si>
  <si>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</si>
  <si>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</si>
  <si>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</si>
  <si>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</si>
  <si>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</si>
  <si>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</si>
  <si>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</si>
  <si>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</si>
  <si>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</si>
  <si>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</si>
  <si>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</si>
  <si>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</si>
  <si>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</si>
  <si>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</si>
  <si>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</si>
  <si>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</si>
  <si>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</si>
  <si>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</si>
  <si>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</si>
  <si>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</si>
  <si>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</si>
  <si>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</si>
  <si>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</si>
  <si>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</si>
  <si>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</si>
  <si>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</si>
  <si>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</si>
  <si>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</si>
  <si>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</si>
  <si>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</si>
  <si>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</si>
  <si>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</si>
  <si>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</si>
  <si>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</si>
  <si>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</si>
  <si>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</si>
  <si>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</si>
  <si>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</si>
  <si>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</si>
  <si>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</si>
  <si>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</si>
  <si>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</si>
  <si>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</si>
  <si>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</si>
  <si>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</si>
  <si>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</si>
  <si>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</si>
  <si>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</si>
  <si>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</si>
  <si>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</si>
  <si>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</si>
  <si>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</si>
  <si>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</si>
  <si>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</si>
  <si>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</si>
  <si>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</si>
  <si>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</si>
  <si>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</si>
  <si>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</si>
  <si>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</si>
  <si>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</si>
  <si>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</si>
  <si>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</si>
  <si>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</si>
  <si>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</si>
  <si>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</si>
  <si>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</si>
  <si>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</si>
  <si>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</si>
  <si>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</si>
  <si>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</si>
  <si>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</si>
  <si>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</si>
  <si>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</si>
  <si>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</si>
  <si>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</si>
  <si>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</si>
  <si>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</si>
  <si>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</si>
  <si>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</si>
  <si>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</si>
  <si>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</si>
  <si>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</si>
  <si>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</si>
  <si>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</si>
  <si>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</si>
  <si>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</si>
  <si>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</si>
  <si>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</si>
  <si>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</si>
  <si>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</si>
  <si>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</si>
  <si>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</si>
  <si>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</si>
  <si>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</si>
  <si>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</si>
  <si>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</si>
  <si>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</si>
  <si>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</si>
  <si>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</si>
  <si>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</si>
  <si>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</si>
  <si>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</si>
  <si>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</si>
  <si>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</si>
  <si>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</si>
  <si>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</si>
  <si>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</si>
  <si>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</si>
  <si>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</si>
  <si>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</si>
  <si>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</si>
  <si>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</si>
  <si>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</si>
  <si>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</si>
  <si>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</si>
  <si>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</si>
  <si>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</si>
  <si>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</si>
  <si>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</si>
  <si>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</si>
  <si>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</si>
  <si>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</si>
  <si>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</si>
  <si>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</si>
  <si>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</si>
  <si>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</si>
  <si>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</si>
  <si>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</si>
  <si>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</si>
  <si>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</si>
  <si>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</si>
  <si>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</si>
  <si>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</si>
  <si>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</si>
  <si>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</si>
  <si>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</si>
  <si>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</si>
  <si>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</si>
  <si>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</si>
  <si>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</si>
  <si>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</si>
  <si>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</si>
  <si>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</si>
  <si>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</si>
  <si>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</si>
  <si>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</si>
  <si>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</si>
  <si>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</si>
  <si>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</si>
  <si>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</si>
  <si>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</si>
  <si>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</si>
  <si>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</si>
  <si>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</si>
  <si>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</si>
  <si>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</si>
  <si>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</si>
  <si>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</si>
  <si>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</si>
  <si>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</si>
  <si>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</si>
  <si>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</si>
  <si>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</si>
  <si>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</si>
  <si>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</si>
  <si>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</si>
  <si>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</si>
  <si>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</si>
  <si>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</si>
  <si>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</si>
  <si>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</si>
  <si>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</si>
  <si>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</si>
  <si>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</si>
  <si>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</si>
  <si>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</si>
  <si>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</si>
  <si>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</si>
  <si>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</si>
  <si>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</si>
  <si>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</si>
  <si>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</si>
  <si>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</si>
  <si>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</si>
  <si>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</si>
  <si>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</si>
  <si>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</si>
  <si>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</si>
  <si>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</si>
  <si>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</si>
  <si>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</si>
  <si>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</si>
  <si>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</si>
  <si>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</si>
  <si>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</si>
  <si>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</si>
  <si>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</si>
  <si>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</si>
  <si>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</si>
  <si>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</si>
  <si>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</si>
  <si>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</si>
  <si>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</si>
  <si>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</si>
  <si>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</si>
  <si>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</si>
  <si>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</si>
  <si>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</si>
  <si>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</si>
  <si>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</si>
  <si>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</si>
  <si>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</si>
  <si>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</si>
  <si>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</si>
  <si>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</si>
  <si>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</si>
  <si>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</si>
  <si>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</si>
  <si>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</si>
  <si>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</si>
  <si>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</si>
  <si>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</si>
  <si>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</si>
  <si>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</si>
  <si>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</si>
  <si>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</si>
  <si>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</si>
  <si>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</si>
  <si>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</si>
  <si>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</si>
  <si>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</si>
  <si>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</si>
  <si>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</si>
  <si>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</si>
  <si>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</si>
  <si>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</si>
  <si>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</si>
  <si>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</si>
  <si>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</si>
  <si>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</si>
  <si>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</si>
  <si>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</si>
  <si>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</si>
  <si>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</si>
  <si>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</si>
  <si>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</si>
  <si>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</si>
  <si>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</si>
  <si>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</si>
  <si>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</si>
  <si>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</si>
  <si>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</si>
  <si>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</si>
  <si>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</si>
  <si>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</si>
  <si>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</si>
  <si>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</si>
  <si>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</si>
  <si>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</si>
  <si>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</si>
  <si>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</si>
  <si>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</si>
  <si>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</si>
  <si>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</si>
  <si>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</si>
  <si>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</si>
  <si>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</si>
  <si>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</si>
  <si>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</si>
  <si>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</si>
  <si>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</si>
  <si>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</si>
  <si>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</si>
  <si>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</si>
  <si>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</si>
  <si>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</si>
  <si>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</si>
  <si>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</si>
  <si>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</si>
  <si>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</si>
  <si>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</si>
  <si>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</si>
  <si>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</si>
  <si>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</si>
  <si>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</si>
  <si>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</si>
  <si>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</si>
  <si>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</si>
  <si>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</si>
  <si>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</si>
  <si>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</si>
  <si>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</si>
  <si>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</si>
  <si>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</si>
  <si>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</si>
  <si>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</si>
  <si>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</si>
  <si>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</si>
  <si>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</si>
  <si>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</si>
  <si>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</si>
  <si>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</si>
  <si>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</si>
  <si>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</si>
  <si>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</si>
  <si>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</si>
  <si>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</si>
  <si>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</si>
  <si>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</si>
  <si>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</si>
  <si>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</si>
  <si>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</si>
  <si>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</si>
  <si>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</si>
  <si>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</si>
  <si>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</si>
  <si>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</si>
  <si>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</si>
  <si>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</si>
  <si>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</si>
  <si>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</si>
  <si>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</si>
  <si>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</si>
  <si>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</si>
  <si>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</si>
  <si>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</si>
  <si>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</si>
  <si>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</si>
  <si>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</si>
  <si>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</si>
  <si>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</si>
  <si>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</si>
  <si>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</si>
  <si>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</si>
  <si>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</si>
  <si>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</si>
  <si>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</si>
  <si>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</si>
  <si>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</si>
  <si>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</si>
  <si>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</si>
  <si>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</si>
  <si>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</si>
  <si>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</si>
  <si>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</si>
  <si>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</si>
  <si>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</si>
  <si>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</si>
  <si>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</si>
  <si>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</si>
  <si>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</si>
  <si>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</si>
  <si>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</si>
  <si>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</si>
  <si>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</si>
  <si>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</si>
  <si>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</si>
  <si>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</si>
  <si>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</si>
  <si>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</si>
  <si>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</si>
  <si>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</si>
  <si>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</si>
  <si>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</si>
  <si>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</si>
  <si>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</si>
  <si>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</si>
  <si>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</si>
  <si>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</si>
  <si>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</si>
  <si>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</si>
  <si>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</si>
  <si>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</si>
  <si>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</si>
  <si>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</si>
  <si>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</si>
  <si>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</si>
  <si>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</si>
  <si>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</si>
  <si>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</si>
  <si>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</si>
  <si>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</si>
  <si>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</si>
  <si>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</si>
  <si>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</si>
  <si>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</si>
  <si>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</si>
  <si>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</si>
  <si>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</si>
  <si>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</si>
  <si>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</si>
  <si>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</si>
  <si>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</si>
  <si>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</si>
  <si>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</si>
  <si>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</si>
  <si>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</si>
  <si>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</si>
  <si>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</si>
  <si>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</si>
  <si>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</si>
  <si>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</si>
  <si>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</si>
  <si>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</si>
  <si>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</si>
  <si>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</si>
  <si>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</si>
  <si>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</si>
  <si>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</si>
  <si>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</si>
  <si>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</si>
  <si>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</si>
  <si>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</si>
  <si>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</si>
  <si>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</si>
  <si>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</si>
  <si>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</si>
  <si>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</si>
  <si>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</si>
  <si>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</si>
  <si>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</si>
  <si>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</si>
  <si>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</si>
  <si>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</si>
  <si>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</si>
  <si>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</si>
  <si>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</si>
  <si>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</si>
  <si>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</si>
  <si>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</si>
  <si>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</si>
  <si>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</si>
  <si>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</si>
  <si>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</si>
  <si>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</si>
  <si>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</si>
  <si>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</si>
  <si>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</si>
  <si>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</si>
  <si>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</si>
  <si>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</si>
  <si>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</si>
  <si>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</si>
  <si>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</si>
  <si>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</si>
  <si>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</si>
  <si>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</si>
  <si>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</si>
  <si>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</si>
  <si>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</si>
  <si>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</si>
  <si>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</si>
  <si>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</si>
  <si>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</si>
  <si>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</si>
  <si>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</si>
  <si>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</si>
  <si>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</si>
  <si>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</si>
  <si>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</si>
  <si>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</si>
  <si>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</si>
  <si>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</si>
  <si>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</si>
  <si>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</si>
  <si>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</si>
  <si>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</si>
  <si>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</si>
  <si>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</si>
  <si>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</si>
  <si>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</si>
  <si>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</si>
  <si>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</si>
  <si>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</si>
  <si>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</si>
  <si>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</si>
  <si>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</si>
  <si>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</si>
  <si>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</si>
  <si>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</si>
  <si>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</si>
  <si>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</si>
  <si>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</si>
  <si>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</si>
  <si>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</si>
  <si>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</si>
  <si>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</si>
  <si>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</si>
  <si>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</si>
  <si>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</si>
  <si>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</si>
  <si>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</si>
  <si>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</si>
  <si>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</si>
  <si>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</si>
  <si>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</si>
  <si>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</si>
  <si>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</si>
  <si>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</si>
  <si>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</si>
  <si>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</si>
  <si>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</si>
  <si>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</si>
  <si>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</si>
  <si>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</si>
  <si>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</si>
  <si>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</si>
  <si>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</si>
  <si>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</si>
  <si>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</si>
  <si>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</si>
  <si>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</si>
  <si>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</si>
  <si>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</si>
  <si>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</si>
  <si>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</si>
  <si>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</si>
  <si>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</si>
  <si>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</si>
  <si>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</si>
  <si>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</si>
  <si>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</si>
  <si>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</si>
  <si>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</si>
  <si>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</si>
  <si>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</si>
  <si>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</si>
  <si>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</si>
  <si>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</si>
  <si>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</si>
  <si>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</si>
  <si>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</si>
  <si>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</si>
  <si>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</si>
  <si>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</si>
  <si>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</si>
  <si>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</si>
  <si>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</si>
  <si>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</si>
  <si>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</si>
  <si>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</si>
  <si>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</si>
  <si>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</si>
  <si>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</si>
  <si>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</si>
  <si>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</si>
  <si>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</si>
  <si>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</si>
  <si>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</si>
  <si>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</si>
  <si>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</si>
  <si>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</si>
  <si>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</si>
  <si>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</si>
  <si>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</si>
  <si>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</si>
  <si>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</si>
  <si>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</si>
  <si>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</si>
  <si>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</si>
  <si>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</si>
  <si>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</si>
  <si>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</si>
  <si>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</si>
  <si>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</si>
  <si>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</si>
  <si>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</si>
  <si>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</si>
  <si>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</si>
  <si>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</si>
  <si>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</si>
  <si>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</si>
  <si>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</si>
  <si>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</si>
  <si>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</si>
  <si>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</si>
  <si>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</si>
  <si>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</si>
  <si>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</si>
  <si>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</si>
  <si>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</si>
  <si>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</si>
  <si>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</si>
  <si>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</si>
  <si>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</si>
  <si>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</si>
  <si>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</si>
  <si>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</si>
  <si>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</si>
  <si>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</si>
  <si>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</si>
  <si>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</si>
  <si>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</si>
  <si>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</si>
  <si>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</si>
  <si>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</si>
  <si>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</si>
  <si>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</si>
  <si>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</si>
  <si>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</si>
  <si>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</si>
  <si>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</si>
  <si>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</si>
  <si>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</si>
  <si>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</si>
  <si>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</si>
  <si>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</si>
  <si>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</si>
  <si>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</si>
  <si>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</si>
  <si>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</si>
  <si>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</si>
  <si>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</si>
  <si>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</si>
  <si>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</si>
  <si>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</si>
  <si>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</si>
  <si>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</si>
  <si>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</si>
  <si>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</si>
  <si>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</si>
  <si>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</si>
  <si>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</si>
  <si>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</si>
  <si>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</si>
  <si>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</si>
  <si>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</si>
  <si>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</si>
  <si>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</si>
  <si>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</si>
  <si>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</si>
  <si>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</si>
  <si>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</si>
  <si>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</si>
  <si>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</si>
  <si>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</si>
  <si>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</si>
  <si>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</si>
  <si>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</si>
  <si>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</si>
  <si>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</si>
  <si>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</si>
  <si>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</si>
  <si>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</si>
  <si>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</si>
  <si>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</si>
  <si>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</si>
  <si>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</si>
  <si>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</si>
  <si>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</si>
  <si>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</si>
  <si>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</si>
  <si>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</si>
  <si>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</si>
  <si>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</si>
  <si>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</si>
  <si>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</si>
  <si>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</si>
  <si>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</si>
  <si>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</si>
  <si>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</si>
  <si>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</si>
  <si>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</si>
  <si>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</si>
  <si>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</si>
  <si>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</si>
  <si>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</si>
  <si>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</si>
  <si>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</si>
  <si>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</si>
  <si>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</si>
  <si>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</si>
  <si>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</si>
  <si>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</si>
  <si>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</si>
  <si>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</si>
  <si>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</si>
  <si>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</si>
  <si>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</si>
  <si>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</si>
  <si>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</si>
  <si>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</si>
  <si>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</si>
  <si>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</si>
  <si>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</si>
  <si>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</si>
  <si>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</si>
  <si>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</si>
  <si>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</si>
  <si>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</si>
  <si>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</si>
  <si>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</si>
  <si>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</si>
  <si>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</si>
  <si>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</si>
  <si>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</si>
  <si>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</si>
  <si>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</si>
  <si>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</si>
  <si>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</si>
  <si>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</si>
  <si>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</si>
  <si>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</si>
  <si>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</si>
  <si>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</si>
  <si>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</si>
  <si>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</si>
  <si>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</si>
  <si>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</si>
  <si>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</si>
  <si>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</si>
  <si>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</si>
  <si>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</si>
  <si>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</si>
  <si>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</si>
  <si>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</si>
  <si>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</si>
  <si>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</si>
  <si>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</si>
  <si>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</si>
  <si>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</si>
  <si>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</si>
  <si>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</si>
  <si>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</si>
  <si>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</si>
  <si>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</si>
  <si>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</si>
  <si>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</si>
  <si>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</si>
  <si>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</si>
  <si>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</si>
  <si>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</si>
  <si>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</si>
  <si>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</si>
  <si>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</si>
  <si>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</si>
  <si>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</si>
  <si>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</si>
  <si>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</si>
  <si>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</si>
  <si>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</si>
  <si>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</si>
  <si>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</si>
  <si>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</si>
  <si>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</si>
  <si>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</si>
  <si>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</si>
  <si>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</si>
  <si>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</si>
  <si>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</si>
  <si>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</si>
  <si>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</si>
  <si>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</si>
  <si>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</si>
  <si>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</si>
  <si>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</si>
  <si>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</si>
  <si>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</si>
  <si>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</si>
  <si>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</si>
  <si>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</si>
  <si>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</si>
  <si>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</si>
  <si>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</si>
  <si>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</si>
  <si>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</si>
  <si>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</si>
  <si>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</si>
  <si>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</si>
  <si>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</si>
  <si>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</si>
  <si>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</si>
  <si>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</si>
  <si>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</si>
  <si>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</si>
  <si>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</si>
  <si>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</si>
  <si>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</si>
  <si>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</si>
  <si>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</si>
  <si>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</si>
  <si>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</si>
  <si>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</si>
  <si>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</si>
  <si>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</si>
  <si>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</si>
  <si>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</si>
  <si>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</si>
  <si>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</si>
  <si>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</si>
  <si>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</si>
  <si>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</si>
  <si>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</si>
  <si>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</si>
  <si>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</si>
  <si>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</si>
  <si>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</si>
  <si>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</si>
  <si>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</si>
  <si>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</si>
  <si>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</si>
  <si>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</si>
  <si>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</si>
  <si>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</si>
  <si>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</si>
  <si>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</si>
  <si>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</si>
  <si>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</si>
  <si>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</si>
  <si>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</si>
  <si>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</si>
  <si>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</si>
  <si>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</si>
  <si>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</si>
  <si>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</si>
  <si>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</si>
  <si>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</si>
  <si>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</si>
  <si>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</si>
  <si>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</si>
  <si>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</si>
  <si>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</si>
  <si>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</si>
  <si>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</si>
  <si>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</si>
  <si>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</si>
  <si>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</si>
  <si>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</si>
  <si>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</si>
  <si>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</si>
  <si>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</si>
  <si>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</si>
  <si>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</si>
  <si>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</si>
  <si>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</si>
  <si>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</si>
  <si>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</si>
  <si>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</si>
  <si>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</si>
  <si>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</si>
  <si>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</si>
  <si>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</si>
  <si>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</si>
  <si>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</si>
  <si>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</si>
  <si>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</si>
  <si>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</si>
  <si>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</si>
  <si>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</si>
  <si>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</si>
  <si>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</si>
  <si>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</si>
  <si>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</si>
  <si>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</si>
  <si>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</si>
  <si>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</si>
  <si>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</si>
  <si>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</si>
  <si>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</si>
  <si>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</si>
  <si>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</si>
  <si>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</si>
  <si>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</si>
  <si>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</si>
  <si>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</si>
  <si>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</si>
  <si>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</si>
  <si>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</si>
  <si>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</si>
  <si>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</si>
  <si>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</si>
  <si>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</si>
  <si>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</si>
  <si>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</si>
  <si>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</si>
  <si>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</si>
  <si>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</si>
  <si>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</si>
  <si>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</si>
  <si>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</si>
  <si>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</si>
  <si>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</si>
  <si>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</si>
  <si>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</si>
  <si>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</si>
  <si>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</si>
  <si>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</si>
  <si>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</si>
  <si>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</si>
  <si>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</si>
  <si>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</si>
  <si>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</si>
  <si>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</si>
  <si>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</si>
  <si>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</si>
  <si>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</si>
  <si>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</si>
  <si>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</si>
  <si>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</si>
  <si>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</si>
  <si>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</si>
  <si>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</si>
  <si>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</si>
  <si>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</si>
  <si>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</si>
  <si>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</si>
  <si>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</si>
  <si>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</si>
  <si>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</si>
  <si>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</si>
  <si>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</si>
  <si>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</si>
  <si>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</si>
  <si>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</si>
  <si>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</si>
  <si>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</si>
  <si>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</si>
  <si>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</si>
  <si>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</si>
  <si>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</si>
  <si>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</si>
  <si>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</si>
  <si>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</si>
  <si>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</si>
  <si>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</si>
  <si>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</si>
  <si>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</si>
  <si>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</si>
  <si>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</si>
  <si>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</si>
  <si>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</si>
  <si>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</si>
  <si>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</si>
  <si>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</si>
  <si>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</si>
  <si>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</si>
  <si>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</si>
  <si>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</si>
  <si>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</si>
  <si>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</si>
  <si>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</si>
  <si>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</si>
  <si>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</si>
  <si>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</si>
  <si>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</si>
  <si>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</si>
  <si>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</si>
  <si>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</si>
  <si>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</si>
  <si>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</si>
  <si>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</si>
  <si>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</si>
  <si>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</si>
  <si>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</si>
  <si>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</si>
  <si>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</si>
  <si>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</si>
  <si>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</si>
  <si>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</si>
  <si>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</si>
  <si>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</si>
  <si>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</si>
  <si>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</si>
  <si>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</si>
  <si>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</si>
  <si>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</si>
  <si>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</si>
  <si>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</si>
  <si>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</si>
  <si>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</si>
  <si>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</si>
  <si>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</si>
  <si>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</si>
  <si>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</si>
  <si>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</si>
  <si>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</si>
  <si>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</si>
  <si>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</si>
  <si>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</si>
  <si>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</si>
  <si>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</si>
  <si>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</si>
  <si>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</si>
  <si>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</si>
  <si>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</si>
  <si>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</si>
  <si>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</si>
  <si>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</si>
  <si>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</si>
  <si>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</si>
  <si>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</si>
  <si>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</si>
  <si>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</si>
  <si>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</si>
  <si>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</si>
  <si>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</si>
  <si>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</si>
  <si>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</si>
  <si>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</si>
  <si>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</si>
  <si>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</si>
  <si>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</si>
  <si>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</si>
  <si>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</si>
  <si>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</si>
  <si>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</si>
  <si>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</si>
  <si>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</si>
  <si>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</si>
  <si>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</si>
  <si>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</si>
  <si>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</si>
  <si>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</si>
  <si>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</si>
  <si>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</si>
  <si>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</si>
  <si>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</si>
  <si>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</si>
  <si>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</si>
  <si>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</si>
  <si>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</si>
  <si>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</si>
  <si>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</si>
  <si>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</si>
  <si>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</si>
  <si>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</si>
  <si>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</si>
  <si>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</si>
  <si>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</si>
  <si>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</si>
  <si>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</si>
  <si>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</si>
  <si>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</si>
  <si>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</si>
  <si>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</si>
  <si>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</si>
  <si>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</si>
  <si>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</si>
  <si>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</si>
  <si>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</si>
  <si>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</si>
  <si>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</si>
  <si>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</si>
  <si>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</si>
  <si>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</si>
  <si>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</si>
  <si>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</si>
  <si>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</si>
  <si>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</si>
  <si>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</si>
  <si>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</si>
  <si>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</si>
  <si>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</si>
  <si>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</si>
  <si>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</si>
  <si>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</si>
  <si>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</si>
  <si>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</si>
  <si>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</si>
  <si>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</si>
  <si>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</si>
  <si>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</si>
  <si>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</si>
  <si>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</si>
  <si>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</si>
  <si>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</si>
  <si>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</si>
  <si>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</si>
  <si>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</si>
  <si>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</si>
  <si>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</si>
  <si>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</si>
  <si>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</si>
  <si>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</si>
  <si>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</si>
  <si>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</si>
  <si>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</si>
  <si>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</si>
  <si>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</si>
  <si>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</si>
  <si>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</si>
  <si>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</si>
  <si>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</si>
  <si>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</si>
  <si>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</si>
  <si>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</si>
  <si>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</si>
  <si>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</si>
  <si>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</si>
  <si>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</si>
  <si>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</si>
  <si>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</si>
  <si>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</si>
  <si>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</si>
  <si>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</si>
  <si>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</si>
  <si>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</si>
  <si>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</si>
  <si>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</si>
  <si>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</si>
  <si>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</si>
  <si>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</si>
  <si>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</si>
  <si>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</si>
  <si>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</si>
  <si>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</si>
  <si>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</si>
  <si>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</si>
  <si>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</si>
  <si>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</si>
  <si>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</si>
  <si>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</si>
  <si>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</si>
  <si>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</si>
  <si>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</si>
  <si>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</si>
  <si>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</si>
  <si>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</si>
  <si>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</si>
  <si>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</si>
  <si>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</si>
  <si>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</si>
  <si>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</si>
  <si>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</si>
  <si>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</si>
  <si>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</si>
  <si>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</si>
  <si>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</si>
  <si>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</si>
  <si>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</si>
  <si>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</si>
  <si>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</si>
  <si>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</si>
  <si>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</si>
  <si>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</si>
  <si>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</si>
  <si>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</si>
  <si>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</si>
  <si>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</si>
  <si>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</si>
  <si>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</si>
  <si>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</si>
  <si>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</si>
  <si>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</si>
  <si>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</si>
  <si>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</si>
  <si>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</si>
  <si>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</si>
  <si>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</si>
  <si>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</si>
  <si>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</si>
  <si>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</si>
  <si>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</si>
  <si>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</si>
  <si>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</si>
  <si>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</si>
  <si>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</si>
  <si>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</si>
  <si>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</si>
  <si>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</si>
  <si>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</si>
  <si>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</si>
  <si>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</si>
  <si>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</si>
  <si>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</si>
  <si>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</si>
  <si>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</si>
  <si>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</si>
  <si>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</si>
  <si>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</si>
  <si>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</si>
  <si>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</si>
  <si>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</si>
  <si>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</si>
  <si>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</si>
  <si>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</si>
  <si>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</si>
  <si>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</si>
  <si>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</si>
  <si>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</si>
  <si>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</si>
  <si>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</si>
  <si>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</si>
  <si>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</si>
  <si>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</si>
  <si>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</si>
  <si>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</si>
  <si>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</si>
  <si>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</si>
  <si>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</si>
  <si>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</si>
  <si>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</si>
  <si>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</si>
  <si>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</si>
  <si>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</si>
  <si>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</si>
  <si>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</si>
  <si>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</si>
  <si>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</si>
  <si>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</si>
  <si>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</si>
  <si>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</si>
  <si>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</si>
  <si>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</si>
  <si>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</si>
  <si>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</si>
  <si>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</si>
  <si>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</si>
  <si>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</si>
  <si>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</si>
  <si>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</si>
  <si>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</si>
  <si>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</si>
  <si>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</si>
  <si>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</si>
  <si>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</si>
  <si>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</si>
  <si>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</si>
  <si>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</si>
  <si>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</si>
  <si>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</si>
  <si>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</si>
  <si>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</si>
  <si>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</si>
  <si>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</si>
  <si>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</si>
  <si>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</si>
  <si>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</si>
  <si>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</si>
  <si>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</si>
  <si>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</si>
  <si>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</si>
  <si>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</si>
  <si>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</si>
  <si>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</si>
  <si>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</si>
  <si>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</si>
  <si>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</si>
  <si>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</si>
  <si>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</si>
  <si>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</si>
  <si>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</si>
  <si>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</si>
  <si>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</si>
  <si>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</si>
  <si>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</si>
  <si>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</si>
  <si>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</si>
  <si>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</si>
  <si>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</si>
  <si>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</si>
  <si>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</si>
  <si>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</si>
  <si>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</si>
  <si>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</si>
  <si>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</si>
  <si>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</si>
  <si>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</si>
  <si>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</si>
  <si>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</si>
  <si>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</si>
  <si>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</si>
  <si>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</si>
  <si>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</si>
  <si>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</si>
  <si>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</si>
  <si>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</si>
  <si>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</si>
  <si>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</si>
  <si>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</si>
  <si>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</si>
  <si>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</si>
  <si>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</si>
  <si>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</si>
  <si>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</si>
  <si>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</si>
  <si>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</si>
  <si>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</si>
  <si>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</si>
  <si>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</si>
  <si>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</si>
  <si>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</si>
  <si>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</si>
  <si>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</si>
  <si>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</si>
  <si>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</si>
  <si>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</si>
  <si>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</si>
  <si>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</si>
  <si>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</si>
  <si>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</si>
  <si>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</si>
  <si>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</si>
  <si>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</si>
  <si>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</si>
  <si>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</si>
  <si>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</si>
  <si>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</si>
  <si>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</si>
  <si>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</si>
  <si>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</si>
  <si>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</si>
  <si>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</si>
  <si>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</si>
  <si>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</si>
  <si>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</si>
  <si>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</si>
  <si>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</si>
  <si>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</si>
  <si>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</si>
  <si>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</si>
  <si>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</si>
  <si>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</si>
  <si>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</si>
  <si>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</si>
  <si>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</si>
  <si>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</si>
  <si>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</si>
  <si>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</si>
  <si>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</si>
  <si>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</si>
  <si>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</si>
  <si>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</si>
  <si>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</si>
  <si>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</si>
  <si>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</si>
  <si>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</si>
  <si>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</si>
  <si>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</si>
  <si>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</si>
  <si>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</si>
  <si>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</si>
  <si>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</si>
  <si>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</si>
  <si>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</si>
  <si>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</si>
  <si>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</si>
  <si>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</si>
  <si>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</si>
  <si>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</si>
  <si>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</si>
  <si>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</si>
  <si>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</si>
  <si>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</si>
  <si>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</si>
  <si>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</si>
  <si>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</si>
  <si>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</si>
  <si>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</si>
  <si>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</si>
  <si>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</si>
  <si>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</si>
  <si>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</si>
  <si>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</si>
  <si>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</si>
  <si>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</si>
  <si>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</si>
  <si>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</si>
  <si>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</si>
  <si>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</si>
  <si>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</si>
  <si>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</si>
  <si>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</si>
  <si>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</si>
  <si>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</si>
  <si>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</si>
  <si>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</si>
  <si>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</si>
  <si>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</si>
  <si>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</si>
  <si>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</si>
  <si>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</si>
  <si>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</si>
  <si>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</si>
  <si>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</si>
  <si>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</si>
  <si>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</si>
  <si>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</si>
  <si>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</si>
  <si>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</si>
  <si>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</si>
  <si>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</si>
  <si>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</si>
  <si>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</si>
  <si>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</si>
  <si>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</si>
  <si>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</si>
  <si>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</si>
  <si>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</si>
  <si>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</si>
  <si>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</si>
  <si>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</si>
  <si>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</si>
  <si>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</si>
  <si>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</si>
  <si>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</si>
  <si>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</si>
  <si>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</si>
  <si>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</si>
  <si>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</si>
  <si>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</si>
  <si>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</si>
  <si>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</si>
  <si>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</si>
  <si>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</si>
  <si>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</si>
  <si>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</si>
  <si>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</si>
  <si>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</si>
  <si>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</si>
  <si>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</si>
  <si>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</si>
  <si>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</si>
  <si>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</si>
  <si>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</si>
  <si>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</si>
  <si>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</si>
  <si>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</si>
  <si>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</si>
  <si>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</si>
  <si>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</si>
  <si>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</si>
  <si>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</si>
  <si>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</si>
  <si>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</si>
  <si>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</si>
  <si>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</si>
  <si>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</si>
  <si>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</si>
  <si>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</si>
  <si>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</si>
  <si>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</si>
  <si>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</si>
  <si>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</si>
  <si>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</si>
  <si>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</si>
  <si>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</si>
  <si>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</si>
  <si>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</si>
  <si>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</si>
  <si>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</si>
  <si>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</si>
  <si>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</si>
  <si>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</si>
  <si>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</si>
  <si>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</si>
  <si>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</si>
  <si>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</si>
  <si>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</si>
  <si>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</si>
  <si>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</si>
  <si>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</si>
  <si>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</si>
  <si>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</si>
  <si>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</si>
  <si>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</si>
  <si>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</si>
  <si>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</si>
  <si>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</si>
  <si>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</si>
  <si>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</si>
  <si>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</si>
  <si>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</si>
  <si>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</si>
  <si>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</si>
  <si>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</si>
  <si>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</si>
  <si>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</si>
  <si>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</si>
  <si>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</si>
  <si>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</si>
  <si>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</si>
  <si>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</si>
  <si>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</si>
  <si>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</si>
  <si>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</si>
  <si>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</si>
  <si>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</si>
  <si>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</si>
  <si>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</si>
  <si>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</si>
  <si>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</si>
  <si>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</si>
  <si>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</si>
  <si>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</si>
  <si>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</si>
  <si>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</si>
  <si>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</si>
  <si>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</si>
  <si>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</si>
  <si>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</si>
  <si>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</si>
  <si>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</si>
  <si>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</si>
  <si>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</si>
  <si>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</si>
  <si>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</si>
  <si>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</si>
  <si>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</si>
  <si>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</si>
  <si>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</si>
  <si>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</si>
  <si>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</si>
  <si>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</si>
  <si>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</si>
  <si>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</si>
  <si>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</si>
  <si>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</si>
  <si>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</si>
  <si>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</si>
  <si>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</si>
  <si>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</si>
  <si>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</si>
  <si>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</si>
  <si>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</si>
  <si>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</si>
  <si>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</si>
  <si>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</si>
  <si>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</si>
  <si>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</si>
  <si>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</si>
  <si>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</si>
  <si>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</si>
  <si>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</si>
  <si>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</si>
  <si>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</si>
  <si>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</si>
  <si>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</si>
  <si>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</si>
  <si>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</si>
  <si>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</si>
  <si>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</si>
  <si>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</si>
  <si>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</si>
  <si>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</si>
  <si>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</si>
  <si>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</si>
  <si>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</si>
  <si>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</si>
  <si>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</si>
  <si>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</si>
  <si>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</si>
  <si>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</si>
  <si>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</si>
  <si>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</si>
  <si>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</si>
  <si>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</si>
  <si>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</si>
  <si>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</si>
  <si>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</si>
  <si>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</si>
  <si>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</si>
  <si>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</si>
  <si>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</si>
  <si>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</si>
  <si>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</si>
  <si>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</si>
  <si>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</si>
  <si>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</si>
  <si>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</si>
  <si>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</si>
  <si>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</si>
  <si>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</si>
  <si>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</si>
  <si>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</si>
  <si>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</si>
  <si>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</si>
  <si>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</si>
  <si>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</si>
  <si>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</si>
  <si>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</si>
  <si>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</si>
  <si>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</si>
  <si>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</si>
  <si>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</si>
  <si>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</si>
  <si>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</si>
  <si>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</si>
  <si>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</si>
  <si>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</si>
  <si>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</si>
  <si>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</si>
  <si>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</si>
  <si>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</si>
  <si>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</si>
  <si>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</si>
  <si>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</si>
  <si>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</si>
  <si>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</si>
  <si>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</si>
  <si>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</si>
  <si>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</si>
  <si>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</si>
  <si>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</si>
  <si>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</si>
  <si>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</si>
  <si>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</si>
  <si>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</si>
  <si>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</si>
  <si>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</si>
  <si>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</si>
  <si>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</si>
  <si>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</si>
  <si>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</si>
  <si>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</si>
  <si>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</si>
  <si>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</si>
  <si>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</si>
  <si>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</si>
  <si>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</si>
  <si>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</si>
  <si>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</si>
  <si>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</si>
  <si>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</si>
  <si>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</si>
  <si>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</si>
  <si>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</si>
  <si>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</si>
  <si>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</si>
  <si>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</si>
  <si>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</si>
  <si>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</si>
  <si>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</si>
  <si>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</si>
  <si>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</si>
  <si>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</si>
  <si>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</si>
  <si>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</si>
  <si>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</si>
  <si>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</si>
  <si>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</si>
  <si>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</si>
  <si>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</si>
  <si>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</si>
  <si>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</si>
  <si>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</si>
  <si>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</si>
  <si>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</si>
  <si>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</si>
  <si>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</si>
  <si>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</si>
  <si>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</si>
  <si>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</si>
  <si>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</si>
  <si>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</si>
  <si>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</si>
  <si>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</si>
  <si>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</si>
  <si>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</si>
  <si>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</si>
  <si>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</si>
  <si>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</si>
  <si>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</si>
  <si>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</si>
  <si>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</si>
  <si>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</si>
  <si>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</si>
  <si>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</si>
  <si>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</si>
  <si>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</si>
  <si>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</si>
  <si>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</si>
  <si>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</si>
  <si>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</si>
  <si>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</si>
  <si>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</si>
  <si>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</si>
  <si>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</si>
  <si>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</si>
  <si>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</si>
  <si>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</si>
  <si>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</si>
  <si>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</si>
  <si>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</si>
  <si>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</si>
  <si>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</si>
  <si>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</si>
  <si>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</si>
  <si>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</si>
  <si>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</si>
  <si>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</si>
  <si>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</si>
  <si>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</si>
  <si>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</si>
  <si>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</si>
  <si>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</si>
  <si>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</si>
  <si>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</si>
  <si>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</si>
  <si>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</si>
  <si>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</si>
  <si>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</si>
  <si>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</si>
  <si>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</si>
  <si>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</si>
  <si>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</si>
  <si>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</si>
  <si>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</si>
  <si>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</si>
  <si>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</si>
  <si>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</si>
  <si>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</si>
  <si>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</si>
  <si>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</si>
  <si>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</si>
  <si>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</si>
  <si>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</si>
  <si>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</si>
  <si>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</si>
  <si>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</si>
  <si>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</si>
  <si>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</si>
  <si>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</si>
  <si>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</si>
  <si>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</si>
  <si>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</si>
  <si>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</si>
  <si>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</si>
  <si>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</si>
  <si>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</si>
  <si>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</si>
  <si>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</si>
  <si>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</si>
  <si>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</si>
  <si>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</si>
  <si>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</si>
  <si>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</si>
  <si>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</si>
  <si>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</si>
  <si>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</si>
  <si>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</si>
  <si>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</si>
  <si>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</si>
  <si>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</si>
  <si>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</si>
  <si>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</si>
  <si>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</si>
  <si>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</si>
  <si>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</si>
  <si>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</si>
  <si>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</si>
  <si>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</si>
  <si>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</si>
  <si>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</si>
  <si>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</si>
  <si>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</si>
  <si>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</si>
  <si>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</si>
  <si>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</si>
  <si>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</si>
  <si>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</si>
  <si>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</si>
  <si>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</si>
  <si>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</si>
  <si>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</si>
  <si>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</si>
  <si>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</si>
  <si>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</si>
  <si>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</si>
  <si>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</si>
  <si>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</si>
  <si>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</si>
  <si>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</si>
  <si>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</si>
  <si>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</si>
  <si>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</si>
  <si>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</si>
  <si>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</si>
  <si>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</si>
  <si>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</si>
  <si>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</si>
  <si>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</si>
  <si>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</si>
  <si>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</si>
  <si>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</si>
  <si>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</si>
  <si>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</si>
  <si>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</si>
  <si>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</si>
  <si>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</si>
  <si>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</si>
  <si>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</si>
  <si>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</si>
  <si>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</si>
  <si>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</si>
  <si>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</si>
  <si>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</si>
  <si>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</si>
  <si>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</si>
  <si>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</si>
  <si>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</si>
  <si>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</si>
  <si>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</si>
  <si>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</si>
  <si>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</si>
  <si>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</si>
  <si>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</si>
  <si>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</si>
  <si>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</si>
  <si>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</si>
  <si>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</si>
  <si>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</si>
  <si>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</si>
  <si>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</si>
  <si>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</si>
  <si>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</si>
  <si>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</si>
  <si>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</si>
  <si>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</si>
  <si>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</si>
  <si>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</si>
  <si>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</si>
  <si>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</si>
  <si>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</si>
  <si>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</si>
  <si>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</si>
  <si>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</si>
  <si>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</si>
  <si>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</si>
  <si>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</si>
  <si>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</si>
  <si>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</si>
  <si>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</si>
  <si>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</si>
  <si>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</si>
  <si>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</si>
  <si>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</si>
  <si>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</si>
  <si>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</si>
  <si>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</si>
  <si>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</si>
  <si>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</si>
  <si>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</si>
  <si>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</si>
  <si>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</si>
  <si>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</si>
  <si>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</si>
  <si>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</si>
  <si>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</si>
  <si>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</si>
  <si>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</si>
  <si>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</si>
  <si>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</si>
  <si>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</si>
  <si>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</si>
  <si>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</si>
  <si>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</si>
  <si>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</si>
  <si>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</si>
  <si>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</si>
  <si>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</si>
  <si>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</si>
  <si>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</si>
  <si>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</si>
  <si>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</si>
  <si>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</si>
  <si>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</si>
  <si>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</si>
  <si>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</si>
  <si>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</si>
  <si>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</si>
  <si>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</si>
  <si>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</si>
  <si>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</si>
  <si>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</si>
  <si>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</si>
  <si>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</si>
  <si>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</si>
  <si>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</si>
  <si>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</si>
  <si>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</si>
  <si>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</si>
  <si>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</si>
  <si>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</si>
  <si>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</si>
  <si>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</si>
  <si>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</si>
  <si>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</si>
  <si>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</si>
  <si>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</si>
  <si>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</si>
  <si>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</si>
  <si>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</si>
  <si>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</si>
  <si>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</si>
  <si>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</si>
  <si>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</si>
  <si>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</si>
  <si>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</si>
  <si>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</si>
  <si>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</si>
  <si>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</si>
  <si>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</si>
  <si>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</si>
  <si>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</si>
  <si>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</si>
  <si>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</si>
  <si>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</si>
  <si>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</si>
  <si>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</si>
  <si>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</si>
  <si>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</si>
  <si>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</si>
  <si>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</si>
  <si>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</si>
  <si>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</si>
  <si>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</si>
  <si>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</si>
  <si>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</si>
  <si>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</si>
  <si>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</si>
  <si>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</si>
  <si>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</si>
  <si>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</si>
  <si>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</si>
  <si>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</si>
  <si>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</si>
  <si>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</si>
  <si>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</si>
  <si>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</si>
  <si>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</si>
  <si>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</si>
  <si>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</si>
  <si>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</si>
  <si>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</si>
  <si>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</si>
  <si>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</si>
  <si>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</si>
  <si>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</si>
  <si>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</si>
  <si>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</si>
  <si>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</si>
  <si>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</si>
  <si>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</si>
  <si>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</si>
  <si>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</si>
  <si>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</si>
  <si>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</si>
  <si>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</si>
  <si>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</si>
  <si>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</si>
  <si>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</si>
  <si>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</si>
  <si>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</si>
  <si>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</si>
  <si>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</si>
  <si>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</si>
  <si>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</si>
  <si>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</si>
  <si>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</si>
  <si>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</si>
  <si>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</si>
  <si>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</si>
  <si>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</si>
  <si>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</si>
  <si>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</si>
  <si>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</si>
  <si>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</si>
  <si>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</si>
  <si>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</si>
  <si>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</si>
  <si>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</si>
  <si>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</si>
  <si>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</si>
  <si>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</si>
  <si>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</si>
  <si>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</si>
  <si>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</si>
  <si>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</si>
  <si>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</si>
  <si>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</si>
  <si>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</si>
  <si>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</si>
  <si>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</si>
  <si>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</si>
  <si>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</si>
  <si>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</si>
  <si>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</si>
  <si>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</si>
  <si>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</si>
  <si>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</si>
  <si>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</si>
  <si>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</si>
  <si>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</si>
  <si>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</si>
  <si>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</si>
  <si>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</si>
  <si>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</si>
  <si>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</si>
  <si>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</si>
  <si>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</si>
  <si>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</si>
  <si>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</si>
  <si>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</si>
  <si>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</si>
  <si>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</si>
  <si>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</si>
  <si>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</si>
  <si>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</si>
  <si>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</si>
  <si>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</si>
  <si>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</si>
  <si>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</si>
  <si>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</si>
  <si>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</si>
  <si>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</si>
  <si>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</si>
  <si>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</si>
  <si>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</si>
  <si>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</si>
  <si>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</si>
  <si>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</si>
  <si>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</si>
  <si>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</si>
  <si>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</si>
  <si>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</si>
  <si>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</si>
  <si>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</si>
  <si>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</si>
  <si>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</si>
  <si>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</si>
  <si>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</si>
  <si>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</si>
  <si>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</si>
  <si>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</si>
  <si>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</si>
  <si>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</si>
  <si>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</si>
  <si>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</si>
  <si>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</si>
  <si>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</si>
  <si>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</si>
  <si>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</si>
  <si>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</si>
  <si>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</si>
  <si>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</si>
  <si>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</si>
  <si>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</si>
  <si>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</si>
  <si>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</si>
  <si>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</si>
  <si>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</si>
  <si>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</si>
  <si>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</si>
  <si>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</si>
  <si>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</si>
  <si>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</si>
  <si>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</si>
  <si>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</si>
  <si>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</si>
  <si>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</si>
  <si>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</si>
  <si>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</si>
  <si>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</si>
  <si>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</si>
  <si>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</si>
  <si>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</si>
  <si>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</si>
  <si>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</si>
  <si>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</si>
  <si>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</si>
  <si>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</si>
  <si>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</si>
  <si>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</si>
  <si>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</si>
  <si>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</si>
  <si>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</si>
  <si>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</si>
  <si>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</si>
  <si>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</si>
  <si>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</si>
  <si>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</si>
  <si>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</si>
  <si>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</si>
  <si>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</si>
  <si>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</si>
  <si>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</si>
  <si>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</si>
  <si>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</si>
  <si>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</si>
  <si>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</si>
  <si>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</si>
  <si>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</si>
  <si>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</si>
  <si>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</si>
  <si>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</si>
  <si>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</si>
  <si>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</si>
  <si>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</si>
  <si>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</si>
  <si>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</si>
  <si>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</si>
  <si>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</si>
  <si>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</si>
  <si>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</si>
  <si>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</si>
  <si>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</si>
  <si>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</si>
  <si>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</si>
  <si>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</si>
  <si>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</si>
  <si>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</si>
  <si>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</si>
  <si>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</si>
  <si>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</si>
  <si>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</si>
  <si>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</si>
  <si>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</si>
  <si>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</si>
  <si>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</si>
  <si>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</si>
  <si>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</si>
  <si>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</si>
  <si>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</si>
  <si>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</si>
  <si>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</si>
  <si>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</si>
  <si>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</si>
  <si>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</si>
  <si>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</si>
  <si>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</si>
  <si>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</si>
  <si>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</si>
  <si>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</si>
  <si>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</si>
  <si>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</si>
  <si>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</si>
  <si>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</si>
  <si>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</si>
  <si>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</si>
  <si>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</si>
  <si>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</si>
  <si>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</si>
  <si>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</si>
  <si>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</si>
  <si>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</si>
  <si>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</si>
  <si>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</si>
  <si>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</si>
  <si>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</si>
  <si>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</si>
  <si>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</si>
  <si>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</si>
  <si>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</si>
  <si>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</si>
  <si>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</si>
  <si>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</si>
  <si>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</si>
  <si>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</si>
  <si>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</si>
  <si>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</si>
  <si>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</si>
  <si>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</si>
  <si>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</si>
  <si>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</si>
  <si>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</si>
  <si>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</si>
  <si>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</si>
  <si>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</si>
  <si>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</si>
  <si>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</si>
  <si>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</si>
  <si>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</si>
  <si>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</si>
  <si>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</si>
  <si>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</si>
  <si>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</si>
  <si>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</si>
  <si>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</si>
  <si>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</si>
  <si>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</si>
  <si>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</si>
  <si>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</si>
  <si>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</si>
  <si>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</si>
  <si>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</si>
  <si>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</si>
  <si>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</si>
  <si>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</si>
  <si>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</si>
  <si>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</si>
  <si>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</si>
  <si>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</si>
  <si>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</si>
  <si>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</si>
  <si>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</si>
  <si>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</si>
  <si>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</si>
  <si>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</si>
  <si>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</si>
  <si>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</si>
  <si>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</si>
  <si>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</si>
  <si>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</si>
  <si>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</si>
  <si>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</si>
  <si>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</si>
  <si>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</si>
  <si>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</si>
  <si>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</si>
  <si>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</si>
  <si>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</si>
  <si>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</si>
  <si>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</si>
  <si>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</si>
  <si>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</si>
  <si>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</si>
  <si>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</si>
  <si>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</si>
  <si>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</si>
  <si>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</si>
  <si>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</si>
  <si>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</si>
  <si>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</si>
  <si>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</si>
  <si>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</si>
  <si>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</si>
  <si>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</si>
  <si>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</si>
  <si>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</si>
  <si>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</si>
  <si>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</si>
  <si>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</si>
  <si>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</si>
  <si>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</si>
  <si>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</si>
  <si>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</si>
  <si>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</si>
  <si>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</si>
  <si>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</si>
  <si>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</si>
  <si>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</si>
  <si>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</si>
  <si>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</si>
  <si>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</si>
  <si>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</si>
  <si>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</si>
  <si>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</si>
  <si>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</si>
  <si>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</si>
  <si>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</si>
  <si>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</si>
  <si>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</si>
  <si>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</si>
  <si>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</si>
  <si>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</si>
  <si>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</si>
  <si>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</si>
  <si>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</si>
  <si>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</si>
  <si>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</si>
  <si>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</si>
  <si>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</si>
  <si>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</si>
  <si>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</si>
  <si>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</si>
  <si>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</si>
  <si>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</si>
  <si>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</si>
  <si>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</si>
  <si>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</si>
  <si>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</si>
  <si>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</si>
  <si>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</si>
  <si>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</si>
  <si>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</si>
  <si>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</si>
  <si>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</si>
  <si>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</si>
  <si>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</si>
  <si>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</si>
  <si>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</si>
  <si>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</si>
  <si>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</si>
  <si>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</si>
  <si>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</si>
  <si>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</si>
  <si>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</si>
  <si>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</si>
  <si>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</si>
  <si>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</si>
  <si>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</si>
  <si>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</si>
  <si>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</si>
  <si>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</si>
  <si>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</si>
  <si>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</si>
  <si>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</si>
  <si>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</si>
  <si>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</si>
  <si>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</si>
  <si>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</si>
  <si>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</si>
  <si>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</si>
  <si>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</si>
  <si>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</si>
  <si>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</si>
  <si>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</si>
  <si>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</si>
  <si>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</si>
  <si>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</si>
  <si>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</si>
  <si>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</si>
  <si>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</si>
  <si>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</si>
  <si>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</si>
  <si>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</si>
  <si>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</si>
  <si>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</si>
  <si>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</si>
  <si>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</si>
  <si>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</si>
  <si>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</si>
  <si>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</si>
  <si>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</si>
  <si>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</si>
  <si>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</si>
  <si>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</si>
  <si>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</si>
  <si>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</si>
  <si>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</si>
  <si>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</si>
  <si>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</si>
  <si>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</si>
  <si>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</si>
  <si>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</si>
  <si>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</si>
  <si>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</si>
  <si>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</si>
  <si>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</si>
  <si>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</si>
  <si>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</si>
  <si>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</si>
  <si>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</si>
  <si>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</si>
  <si>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</si>
  <si>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</si>
  <si>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</si>
  <si>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</si>
  <si>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</si>
  <si>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</si>
  <si>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</si>
  <si>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</si>
  <si>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</si>
  <si>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</si>
  <si>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</si>
  <si>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</si>
  <si>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</si>
  <si>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</si>
  <si>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</si>
  <si>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</si>
  <si>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</si>
  <si>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</si>
  <si>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</si>
  <si>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</si>
  <si>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</si>
  <si>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</si>
  <si>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</si>
  <si>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</si>
  <si>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</si>
  <si>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</si>
  <si>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</si>
  <si>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</si>
  <si>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</si>
  <si>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</si>
  <si>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</si>
  <si>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</si>
  <si>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</si>
  <si>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</si>
  <si>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</si>
  <si>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</si>
  <si>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</si>
  <si>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</si>
  <si>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</si>
  <si>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</si>
  <si>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</si>
  <si>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</si>
  <si>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</si>
  <si>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</si>
  <si>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</si>
  <si>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</si>
  <si>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</si>
  <si>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</si>
  <si>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</si>
  <si>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</si>
  <si>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</si>
  <si>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</si>
  <si>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</si>
  <si>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</si>
  <si>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</si>
  <si>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</si>
  <si>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</si>
  <si>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</si>
  <si>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</si>
  <si>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</si>
  <si>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</si>
  <si>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</si>
  <si>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</si>
  <si>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</si>
  <si>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</si>
  <si>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</si>
  <si>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</si>
  <si>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</si>
  <si>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</si>
  <si>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</si>
  <si>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</si>
  <si>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</si>
  <si>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</si>
  <si>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</si>
  <si>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</si>
  <si>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</si>
  <si>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</si>
  <si>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</si>
  <si>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</si>
  <si>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</si>
  <si>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</si>
  <si>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</si>
  <si>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</si>
  <si>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</si>
  <si>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</si>
  <si>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</si>
  <si>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</si>
  <si>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</si>
  <si>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</si>
  <si>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</si>
  <si>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</si>
  <si>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</si>
  <si>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</si>
  <si>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</si>
  <si>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</si>
  <si>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</si>
  <si>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</si>
  <si>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</si>
  <si>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</si>
  <si>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</si>
  <si>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</si>
  <si>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</si>
  <si>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</si>
  <si>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</si>
  <si>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</si>
  <si>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</si>
  <si>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</si>
  <si>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</si>
  <si>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</si>
  <si>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</si>
  <si>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</si>
  <si>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</si>
  <si>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</si>
  <si>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</si>
  <si>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</si>
  <si>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</si>
  <si>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</si>
  <si>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</si>
  <si>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</si>
  <si>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</si>
  <si>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</si>
  <si>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</si>
  <si>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</si>
  <si>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</si>
  <si>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</si>
  <si>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</si>
  <si>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</si>
  <si>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</si>
  <si>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</si>
  <si>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</si>
  <si>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</si>
  <si>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</si>
  <si>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</si>
  <si>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</si>
  <si>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</si>
  <si>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</si>
  <si>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</si>
  <si>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</si>
  <si>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</si>
  <si>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</si>
  <si>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</si>
  <si>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</si>
  <si>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</si>
  <si>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</si>
  <si>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</si>
  <si>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</si>
  <si>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</si>
  <si>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</si>
  <si>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</si>
  <si>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</si>
  <si>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</si>
  <si>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</si>
  <si>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</si>
  <si>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</si>
  <si>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</si>
  <si>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</si>
  <si>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</si>
  <si>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</si>
  <si>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</si>
  <si>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</si>
  <si>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</si>
  <si>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</si>
  <si>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</si>
  <si>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</si>
  <si>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</si>
  <si>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</si>
  <si>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</si>
  <si>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</si>
  <si>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</si>
  <si>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</si>
  <si>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</si>
  <si>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</si>
  <si>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</si>
  <si>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</si>
  <si>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</si>
  <si>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</si>
  <si>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</si>
  <si>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</si>
  <si>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</si>
  <si>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</si>
  <si>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</si>
  <si>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</si>
  <si>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</si>
  <si>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</si>
  <si>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</si>
  <si>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</si>
  <si>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</si>
  <si>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</si>
  <si>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</si>
  <si>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</si>
  <si>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</si>
  <si>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</si>
  <si>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</si>
  <si>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</si>
  <si>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</si>
  <si>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</si>
  <si>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</si>
  <si>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</si>
  <si>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</si>
  <si>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</si>
  <si>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</si>
  <si>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</si>
  <si>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</si>
  <si>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</si>
  <si>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</si>
  <si>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</si>
  <si>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</si>
  <si>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</si>
  <si>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</si>
  <si>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</si>
  <si>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</si>
  <si>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</si>
  <si>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</si>
  <si>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</si>
  <si>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</si>
  <si>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</si>
  <si>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</si>
  <si>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</si>
  <si>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</si>
  <si>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</si>
  <si>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</si>
  <si>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</si>
  <si>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</si>
  <si>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</si>
  <si>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</si>
  <si>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</si>
  <si>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</si>
  <si>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</si>
  <si>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</si>
  <si>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</si>
  <si>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</si>
  <si>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</si>
  <si>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</si>
  <si>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</si>
  <si>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</si>
  <si>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</si>
  <si>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</si>
  <si>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</si>
  <si>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</si>
  <si>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</si>
  <si>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</si>
  <si>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</si>
  <si>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</si>
  <si>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</si>
  <si>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</si>
  <si>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</si>
  <si>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</si>
  <si>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</si>
  <si>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</si>
  <si>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</si>
  <si>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</si>
  <si>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</si>
  <si>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</si>
  <si>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</si>
  <si>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</si>
  <si>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</si>
  <si>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</si>
  <si>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</si>
  <si>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</si>
  <si>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</si>
  <si>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</si>
  <si>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</si>
  <si>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</si>
  <si>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</si>
  <si>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</si>
  <si>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</si>
  <si>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</si>
  <si>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</si>
  <si>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</si>
  <si>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</si>
  <si>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</si>
  <si>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</si>
  <si>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</si>
  <si>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</si>
  <si>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</si>
  <si>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</si>
  <si>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</si>
  <si>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</si>
  <si>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</si>
  <si>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</si>
  <si>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</si>
  <si>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</si>
  <si>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</si>
  <si>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</si>
  <si>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</si>
  <si>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</si>
  <si>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</si>
  <si>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</si>
  <si>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</si>
  <si>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</si>
  <si>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</si>
  <si>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</si>
  <si>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</si>
  <si>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</si>
  <si>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</si>
  <si>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</si>
  <si>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</si>
  <si>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</si>
  <si>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</si>
  <si>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</si>
  <si>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</si>
  <si>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</si>
  <si>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</si>
  <si>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</si>
  <si>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</si>
  <si>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</si>
  <si>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</si>
  <si>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</si>
  <si>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</si>
  <si>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</si>
  <si>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</si>
  <si>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</si>
  <si>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</si>
  <si>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</si>
  <si>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</si>
  <si>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</si>
  <si>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</si>
  <si>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</si>
  <si>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</si>
  <si>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</si>
  <si>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</si>
  <si>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</si>
  <si>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</si>
  <si>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</si>
  <si>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</si>
  <si>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</si>
  <si>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</si>
  <si>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</si>
  <si>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</si>
  <si>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</si>
  <si>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</si>
  <si>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</si>
  <si>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</si>
  <si>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</si>
  <si>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</si>
  <si>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</si>
  <si>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</si>
  <si>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</si>
  <si>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</si>
  <si>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</si>
  <si>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</si>
  <si>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</si>
  <si>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</si>
  <si>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</si>
  <si>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</si>
  <si>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</si>
  <si>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</si>
  <si>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</si>
  <si>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</si>
  <si>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</si>
  <si>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</si>
  <si>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</si>
  <si>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</si>
  <si>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</si>
  <si>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</si>
  <si>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</si>
  <si>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</si>
  <si>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</si>
  <si>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</si>
  <si>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</si>
  <si>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</si>
  <si>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</si>
  <si>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</si>
  <si>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</si>
  <si>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</si>
  <si>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</si>
  <si>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</si>
  <si>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</si>
  <si>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</si>
  <si>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</si>
  <si>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</si>
  <si>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</si>
  <si>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</si>
  <si>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</si>
  <si>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</si>
  <si>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</si>
  <si>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</si>
  <si>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</si>
  <si>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</si>
  <si>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</si>
  <si>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</si>
  <si>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</si>
  <si>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</si>
  <si>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</si>
  <si>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</si>
  <si>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</si>
  <si>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</si>
  <si>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</si>
  <si>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</si>
  <si>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</si>
  <si>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</si>
  <si>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</si>
  <si>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</si>
  <si>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</si>
  <si>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</si>
  <si>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</si>
  <si>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</si>
  <si>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</si>
  <si>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</si>
  <si>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</si>
  <si>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</si>
  <si>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</si>
  <si>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</si>
  <si>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</si>
  <si>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</si>
  <si>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</si>
  <si>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</si>
  <si>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</si>
  <si>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</si>
  <si>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</si>
  <si>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</si>
  <si>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</si>
  <si>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</si>
  <si>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</si>
  <si>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</si>
  <si>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</si>
  <si>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</si>
  <si>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</si>
  <si>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</si>
  <si>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</si>
  <si>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</si>
  <si>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</si>
  <si>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</si>
  <si>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</si>
  <si>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</si>
  <si>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</si>
  <si>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</si>
  <si>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</si>
  <si>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</si>
  <si>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</si>
  <si>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</si>
  <si>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</si>
  <si>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</si>
  <si>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</si>
  <si>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</si>
  <si>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</si>
  <si>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</si>
  <si>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</si>
  <si>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</si>
  <si>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</si>
  <si>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</si>
  <si>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</si>
  <si>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</si>
  <si>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</si>
  <si>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</si>
  <si>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</si>
  <si>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</si>
  <si>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</si>
  <si>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</si>
  <si>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</si>
  <si>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</si>
  <si>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</si>
  <si>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</si>
  <si>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</si>
  <si>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</si>
  <si>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</si>
  <si>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</si>
  <si>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</si>
  <si>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</si>
  <si>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</si>
  <si>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</si>
  <si>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</si>
  <si>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</si>
  <si>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</si>
  <si>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</si>
  <si>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</si>
  <si>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</si>
  <si>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</si>
  <si>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</si>
  <si>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</si>
  <si>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</si>
  <si>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</si>
  <si>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</si>
  <si>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</si>
  <si>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</si>
  <si>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</si>
  <si>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</si>
  <si>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</si>
  <si>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</si>
  <si>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</si>
  <si>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</si>
  <si>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</si>
  <si>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</si>
  <si>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</si>
  <si>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</si>
  <si>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</si>
  <si>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</si>
  <si>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</si>
  <si>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</si>
  <si>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</si>
  <si>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</si>
  <si>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</si>
  <si>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</si>
  <si>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</si>
  <si>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</si>
  <si>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</si>
  <si>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</si>
  <si>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</si>
  <si>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</si>
  <si>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</si>
  <si>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</si>
  <si>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</si>
  <si>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</si>
  <si>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</si>
  <si>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</si>
  <si>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</si>
  <si>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</si>
  <si>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</si>
  <si>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</si>
  <si>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</si>
  <si>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</si>
  <si>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</si>
  <si>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</si>
  <si>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</si>
  <si>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</si>
  <si>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</si>
  <si>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</si>
  <si>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</si>
  <si>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</si>
  <si>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</si>
  <si>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</si>
  <si>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</si>
  <si>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</si>
  <si>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</si>
  <si>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</si>
  <si>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</si>
  <si>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</si>
  <si>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</si>
  <si>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</si>
  <si>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</si>
  <si>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</si>
  <si>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</si>
  <si>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</si>
  <si>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</si>
  <si>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</si>
  <si>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</si>
  <si>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</si>
  <si>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</si>
  <si>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</si>
  <si>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</si>
  <si>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</si>
  <si>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</si>
  <si>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</si>
  <si>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</si>
  <si>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</si>
  <si>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</si>
  <si>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</si>
  <si>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</si>
  <si>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</si>
  <si>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</si>
  <si>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</si>
  <si>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</si>
  <si>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</si>
  <si>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</si>
  <si>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</si>
  <si>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</si>
  <si>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</si>
  <si>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</si>
  <si>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</si>
  <si>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</si>
  <si>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</si>
  <si>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</si>
  <si>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</si>
  <si>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</si>
  <si>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</si>
  <si>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</si>
  <si>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</si>
  <si>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</si>
  <si>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</si>
  <si>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</si>
  <si>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</si>
  <si>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</si>
  <si>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</si>
  <si>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</si>
  <si>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</si>
  <si>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</si>
  <si>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</si>
  <si>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</si>
  <si>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</si>
  <si>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</si>
  <si>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</si>
  <si>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</si>
  <si>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</si>
  <si>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</si>
  <si>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</si>
  <si>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</si>
  <si>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</si>
  <si>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</si>
  <si>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</si>
  <si>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</si>
  <si>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</si>
  <si>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</si>
  <si>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</si>
  <si>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</si>
  <si>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</si>
  <si>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</si>
  <si>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</si>
  <si>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</si>
  <si>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</si>
  <si>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</si>
  <si>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</si>
  <si>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</si>
  <si>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</si>
  <si>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</si>
  <si>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</si>
  <si>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</si>
  <si>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</si>
  <si>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</si>
  <si>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</si>
  <si>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</si>
  <si>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</si>
  <si>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</si>
  <si>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</si>
  <si>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</si>
  <si>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</si>
  <si>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</si>
  <si>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</si>
  <si>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</si>
  <si>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</si>
  <si>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</si>
  <si>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</si>
  <si>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</si>
  <si>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</si>
  <si>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</si>
  <si>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</si>
  <si>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</si>
  <si>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</si>
  <si>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</si>
  <si>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</si>
  <si>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</si>
  <si>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</si>
  <si>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</si>
  <si>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</si>
  <si>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</si>
  <si>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</si>
  <si>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</si>
  <si>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</si>
  <si>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</si>
  <si>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</si>
  <si>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</si>
  <si>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</si>
  <si>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</si>
  <si>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</si>
  <si>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</si>
  <si>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</si>
  <si>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</si>
  <si>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</si>
  <si>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</si>
  <si>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</si>
  <si>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</si>
  <si>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</si>
  <si>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</si>
  <si>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</si>
  <si>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</si>
  <si>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</si>
  <si>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</si>
  <si>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</si>
  <si>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</si>
  <si>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</si>
  <si>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</si>
  <si>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</si>
  <si>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</si>
  <si>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</si>
  <si>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</si>
  <si>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</si>
  <si>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</si>
  <si>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</si>
  <si>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</si>
  <si>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</si>
  <si>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</si>
  <si>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</si>
  <si>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</si>
  <si>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</si>
  <si>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</si>
  <si>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</si>
  <si>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</si>
  <si>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</si>
  <si>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</si>
  <si>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</si>
  <si>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</si>
  <si>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</si>
  <si>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</si>
  <si>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</si>
  <si>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</si>
  <si>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</si>
  <si>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</si>
  <si>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</si>
  <si>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</si>
  <si>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</si>
  <si>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</si>
  <si>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</si>
  <si>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</si>
  <si>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</si>
  <si>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</si>
  <si>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</si>
  <si>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</si>
  <si>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</si>
  <si>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</si>
  <si>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</si>
  <si>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</si>
  <si>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</si>
  <si>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</si>
  <si>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</si>
  <si>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</si>
  <si>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</si>
  <si>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</si>
  <si>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</si>
  <si>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</si>
  <si>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</si>
  <si>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</si>
  <si>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</si>
  <si>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</si>
  <si>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</si>
  <si>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</si>
  <si>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</si>
  <si>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</si>
  <si>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</si>
  <si>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</si>
  <si>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</si>
  <si>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</si>
  <si>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</si>
  <si>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</si>
  <si>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</si>
  <si>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</si>
  <si>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</si>
  <si>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</si>
  <si>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</si>
  <si>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</si>
  <si>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</si>
  <si>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</si>
  <si>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</si>
  <si>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</si>
  <si>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</si>
  <si>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</si>
  <si>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</si>
  <si>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</si>
  <si>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</si>
  <si>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</si>
  <si>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</si>
  <si>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</si>
  <si>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</si>
  <si>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</si>
  <si>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</si>
  <si>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</si>
  <si>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</si>
  <si>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</si>
  <si>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</si>
  <si>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</si>
  <si>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</si>
  <si>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</si>
  <si>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</si>
  <si>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</si>
  <si>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</si>
  <si>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</si>
  <si>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</si>
  <si>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</si>
  <si>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</si>
  <si>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</si>
  <si>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</si>
  <si>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</si>
  <si>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</si>
  <si>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</si>
  <si>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</si>
  <si>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</si>
  <si>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</si>
  <si>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</si>
  <si>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</si>
  <si>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</si>
  <si>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</si>
  <si>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</si>
  <si>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</si>
  <si>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</si>
  <si>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</si>
  <si>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</si>
  <si>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</si>
  <si>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</si>
  <si>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</si>
  <si>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</si>
  <si>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</si>
  <si>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</si>
  <si>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</si>
  <si>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</si>
  <si>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</si>
  <si>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</si>
  <si>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</si>
  <si>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</si>
  <si>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</si>
  <si>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</si>
  <si>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</si>
  <si>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</si>
  <si>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</si>
  <si>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</si>
  <si>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</si>
  <si>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</si>
  <si>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</si>
  <si>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</si>
  <si>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</si>
  <si>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</si>
  <si>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</si>
  <si>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</si>
  <si>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</si>
  <si>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</si>
  <si>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</si>
  <si>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</si>
  <si>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</si>
  <si>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</si>
  <si>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</si>
  <si>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</si>
  <si>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</si>
  <si>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</si>
  <si>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</si>
  <si>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</si>
  <si>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</si>
  <si>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</si>
  <si>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</si>
  <si>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</si>
  <si>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</si>
  <si>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</si>
  <si>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</si>
  <si>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</si>
  <si>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</si>
  <si>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</si>
  <si>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</si>
  <si>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</si>
  <si>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</si>
  <si>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</si>
  <si>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</si>
  <si>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</si>
  <si>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</si>
  <si>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</si>
  <si>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</si>
  <si>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</si>
  <si>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</si>
  <si>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</si>
  <si>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</si>
  <si>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</si>
  <si>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</si>
  <si>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</si>
  <si>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</si>
  <si>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</si>
  <si>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</si>
  <si>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</si>
  <si>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</si>
  <si>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</si>
  <si>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</si>
  <si>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</si>
  <si>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</si>
  <si>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</si>
  <si>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</si>
  <si>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</si>
  <si>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</si>
  <si>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</si>
  <si>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</si>
  <si>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</si>
  <si>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</si>
  <si>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</si>
  <si>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</si>
  <si>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</si>
  <si>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</si>
  <si>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</si>
  <si>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</si>
  <si>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</si>
  <si>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</si>
  <si>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</si>
  <si>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</si>
  <si>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</si>
  <si>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</si>
  <si>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</si>
  <si>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</si>
  <si>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</si>
  <si>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</si>
  <si>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</si>
  <si>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</si>
  <si>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</si>
  <si>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</si>
  <si>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</si>
  <si>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</si>
  <si>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</si>
  <si>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</si>
  <si>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</si>
  <si>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</si>
  <si>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</si>
  <si>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</si>
  <si>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</si>
  <si>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</si>
  <si>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</si>
  <si>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</si>
  <si>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</si>
  <si>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</si>
  <si>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</si>
  <si>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</si>
  <si>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</si>
  <si>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</si>
  <si>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</si>
  <si>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</si>
  <si>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</si>
  <si>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</si>
  <si>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</si>
  <si>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</si>
  <si>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</si>
  <si>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</si>
  <si>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</si>
  <si>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</si>
  <si>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</si>
  <si>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</si>
  <si>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</si>
  <si>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</si>
  <si>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</si>
  <si>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</si>
  <si>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</si>
  <si>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</si>
  <si>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</si>
  <si>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</si>
  <si>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</si>
  <si>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</si>
  <si>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</si>
  <si>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</si>
  <si>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</si>
  <si>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</si>
  <si>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</si>
  <si>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</si>
  <si>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</si>
  <si>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</si>
  <si>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</si>
  <si>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</si>
  <si>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</si>
  <si>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</si>
  <si>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</si>
  <si>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</si>
  <si>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</si>
  <si>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</si>
  <si>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</si>
  <si>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</si>
  <si>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</si>
  <si>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</si>
  <si>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</si>
  <si>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</si>
  <si>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</si>
  <si>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</si>
  <si>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</si>
  <si>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</si>
  <si>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</si>
  <si>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</si>
  <si>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</si>
  <si>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</si>
  <si>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</si>
  <si>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</si>
  <si>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</si>
  <si>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</si>
  <si>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</si>
  <si>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</si>
  <si>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</si>
  <si>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</si>
  <si>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</si>
  <si>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</si>
  <si>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</si>
  <si>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</si>
  <si>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</si>
  <si>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</si>
  <si>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</si>
  <si>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</si>
  <si>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</si>
  <si>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</si>
  <si>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</si>
  <si>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</si>
  <si>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</si>
  <si>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</si>
  <si>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</si>
  <si>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</si>
  <si>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</si>
  <si>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</si>
  <si>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</si>
  <si>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</si>
  <si>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</si>
  <si>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</si>
  <si>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</si>
  <si>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</si>
  <si>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</si>
  <si>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</si>
  <si>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</si>
  <si>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</si>
  <si>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</si>
  <si>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</si>
  <si>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</si>
  <si>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</si>
  <si>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</si>
  <si>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</si>
  <si>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</si>
  <si>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</si>
  <si>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</si>
  <si>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</si>
  <si>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</si>
  <si>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</si>
  <si>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</si>
  <si>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</si>
  <si>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</si>
  <si>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</si>
  <si>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</si>
  <si>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</si>
  <si>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</si>
  <si>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</si>
  <si>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</si>
  <si>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</si>
  <si>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</si>
  <si>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</si>
  <si>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</si>
  <si>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</si>
  <si>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</si>
  <si>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</si>
  <si>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</si>
  <si>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</si>
  <si>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</si>
  <si>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</si>
  <si>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</si>
  <si>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</si>
  <si>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</si>
  <si>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</si>
  <si>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</si>
  <si>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</si>
  <si>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</si>
  <si>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</si>
  <si>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</si>
  <si>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</si>
  <si>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</si>
  <si>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</si>
  <si>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</si>
  <si>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</si>
  <si>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</si>
  <si>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</si>
  <si>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</si>
  <si>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</si>
  <si>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</si>
  <si>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</si>
  <si>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</si>
  <si>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</si>
  <si>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</si>
  <si>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</si>
  <si>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</si>
  <si>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</si>
  <si>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</si>
  <si>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</si>
  <si>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</si>
  <si>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</si>
  <si>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</si>
  <si>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</si>
  <si>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</si>
  <si>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</si>
  <si>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</si>
  <si>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</si>
  <si>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</si>
  <si>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</si>
  <si>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</si>
  <si>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</si>
  <si>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</si>
  <si>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</si>
  <si>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</si>
  <si>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</si>
  <si>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</si>
  <si>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</si>
  <si>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</si>
  <si>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</si>
  <si>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</si>
  <si>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</si>
  <si>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</si>
  <si>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</si>
  <si>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</si>
  <si>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</si>
  <si>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</si>
  <si>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</si>
  <si>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</si>
  <si>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</si>
  <si>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</si>
  <si>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</si>
  <si>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</si>
  <si>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</si>
  <si>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</si>
  <si>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</si>
  <si>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</si>
  <si>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</si>
  <si>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</si>
  <si>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</si>
  <si>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</si>
  <si>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</si>
  <si>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</si>
  <si>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</si>
  <si>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</si>
  <si>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</si>
  <si>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</si>
  <si>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</si>
  <si>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</si>
  <si>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</si>
  <si>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</si>
  <si>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</si>
  <si>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</si>
  <si>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</si>
  <si>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</si>
  <si>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</si>
  <si>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</si>
  <si>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</si>
  <si>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</si>
  <si>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</si>
  <si>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</si>
  <si>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</si>
  <si>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</si>
  <si>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</si>
  <si>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</si>
  <si>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</si>
  <si>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</si>
  <si>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</si>
  <si>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</si>
  <si>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</si>
  <si>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</si>
  <si>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</si>
  <si>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</si>
  <si>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</si>
  <si>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</si>
  <si>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</si>
  <si>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</si>
  <si>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</si>
  <si>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</si>
  <si>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</si>
  <si>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</si>
  <si>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</si>
  <si>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</si>
  <si>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</si>
  <si>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</si>
  <si>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</si>
  <si>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</si>
  <si>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</si>
  <si>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</si>
  <si>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</si>
  <si>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</si>
  <si>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</si>
  <si>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</si>
  <si>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</si>
  <si>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</si>
  <si>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</si>
  <si>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</si>
  <si>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</si>
  <si>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</si>
  <si>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</si>
  <si>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</si>
  <si>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</si>
  <si>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</si>
  <si>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</si>
  <si>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</si>
  <si>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</si>
  <si>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</si>
  <si>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</si>
  <si>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</si>
  <si>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</si>
  <si>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</si>
  <si>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</si>
  <si>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</si>
  <si>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</si>
  <si>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</si>
  <si>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</si>
  <si>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</si>
  <si>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</si>
  <si>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</si>
  <si>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</si>
  <si>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</si>
  <si>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</si>
  <si>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</si>
  <si>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</si>
  <si>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</si>
  <si>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</si>
  <si>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</si>
  <si>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</si>
  <si>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</si>
  <si>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</si>
  <si>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</si>
  <si>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</si>
  <si>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</si>
  <si>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</si>
  <si>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</si>
  <si>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</si>
  <si>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</si>
  <si>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</si>
  <si>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</si>
  <si>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</si>
  <si>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</si>
  <si>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</si>
  <si>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</si>
  <si>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</si>
  <si>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</si>
  <si>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</si>
  <si>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</si>
  <si>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</si>
  <si>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</si>
  <si>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</si>
  <si>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</si>
  <si>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</si>
  <si>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</si>
  <si>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</si>
  <si>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</si>
  <si>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</si>
  <si>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</si>
  <si>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</si>
  <si>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</si>
  <si>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</si>
  <si>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</si>
  <si>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</si>
  <si>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</si>
  <si>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</si>
  <si>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</si>
  <si>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</si>
  <si>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</si>
  <si>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</si>
  <si>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</si>
  <si>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</si>
  <si>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</si>
  <si>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</si>
  <si>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</si>
  <si>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</si>
  <si>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</si>
  <si>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</si>
  <si>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</si>
  <si>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</si>
  <si>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</si>
  <si>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</si>
  <si>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</si>
  <si>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</si>
  <si>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</si>
  <si>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</si>
  <si>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</si>
  <si>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</si>
  <si>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</si>
  <si>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</si>
  <si>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</si>
  <si>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</si>
  <si>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</si>
  <si>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</si>
  <si>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</si>
  <si>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</si>
  <si>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</si>
  <si>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</si>
  <si>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</si>
  <si>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</si>
  <si>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</si>
  <si>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</si>
  <si>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</si>
  <si>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</si>
  <si>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</si>
  <si>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</si>
  <si>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</si>
  <si>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</si>
  <si>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</si>
  <si>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</si>
  <si>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</si>
  <si>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</si>
  <si>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</si>
  <si>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</si>
  <si>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</si>
  <si>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</si>
  <si>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</si>
  <si>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</si>
  <si>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</si>
  <si>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</si>
  <si>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</si>
  <si>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</si>
  <si>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</si>
  <si>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</si>
  <si>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</si>
  <si>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</si>
  <si>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</si>
  <si>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</si>
  <si>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</si>
  <si>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</si>
  <si>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</si>
  <si>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</si>
  <si>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</si>
  <si>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</si>
  <si>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</si>
  <si>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</si>
  <si>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</si>
  <si>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</si>
  <si>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</si>
  <si>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</si>
  <si>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</si>
  <si>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</si>
  <si>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</si>
  <si>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</si>
  <si>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</si>
  <si>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</si>
  <si>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</si>
  <si>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</si>
  <si>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</si>
  <si>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</si>
  <si>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</si>
  <si>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</si>
  <si>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</si>
  <si>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</si>
  <si>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</si>
  <si>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</si>
  <si>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</si>
  <si>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</si>
  <si>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</si>
  <si>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</si>
  <si>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</si>
  <si>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</si>
  <si>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</si>
  <si>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</si>
  <si>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</si>
  <si>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</si>
  <si>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</si>
  <si>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</si>
  <si>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</si>
  <si>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</si>
  <si>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</si>
  <si>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</si>
  <si>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</si>
  <si>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</si>
  <si>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</si>
  <si>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</si>
  <si>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</si>
  <si>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</si>
  <si>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</si>
  <si>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</si>
  <si>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</si>
  <si>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</si>
  <si>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</si>
  <si>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</si>
  <si>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</si>
  <si>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</si>
  <si>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</si>
  <si>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</si>
  <si>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</si>
  <si>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</si>
  <si>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</si>
  <si>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</si>
  <si>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</si>
  <si>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</si>
  <si>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</si>
  <si>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</si>
  <si>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</si>
  <si>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</si>
  <si>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</si>
  <si>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</si>
  <si>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</si>
  <si>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</si>
  <si>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</si>
  <si>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</si>
  <si>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</si>
  <si>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</si>
  <si>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</si>
  <si>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</si>
  <si>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</si>
  <si>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</si>
  <si>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</si>
  <si>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</si>
  <si>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</si>
  <si>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</si>
  <si>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</si>
  <si>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</si>
  <si>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</si>
  <si>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</si>
  <si>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</si>
  <si>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</si>
  <si>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</si>
  <si>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</si>
  <si>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</si>
  <si>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</si>
  <si>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</si>
  <si>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</si>
  <si>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</si>
  <si>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</si>
  <si>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</si>
  <si>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</si>
  <si>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</si>
  <si>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</si>
  <si>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</si>
  <si>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</si>
  <si>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</si>
  <si>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</si>
  <si>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</si>
  <si>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</si>
  <si>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</si>
  <si>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</si>
  <si>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</si>
  <si>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</si>
  <si>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</si>
  <si>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</si>
  <si>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</si>
  <si>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</si>
  <si>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</si>
  <si>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</si>
  <si>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</si>
  <si>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</si>
  <si>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</si>
  <si>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</si>
  <si>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</si>
  <si>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</si>
  <si>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</si>
  <si>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</si>
  <si>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</si>
  <si>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</si>
  <si>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</si>
  <si>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</si>
  <si>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</si>
  <si>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</si>
  <si>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</si>
  <si>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</si>
  <si>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</si>
  <si>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</si>
  <si>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</si>
  <si>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</si>
  <si>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</si>
  <si>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</si>
  <si>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</si>
  <si>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</si>
  <si>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</si>
  <si>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</si>
  <si>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</si>
  <si>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</si>
  <si>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</si>
  <si>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</si>
  <si>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</si>
  <si>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</si>
  <si>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</si>
  <si>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</si>
  <si>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</si>
  <si>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</si>
  <si>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</si>
  <si>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</si>
  <si>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</si>
  <si>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</si>
  <si>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</si>
  <si>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</si>
  <si>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</si>
  <si>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</si>
  <si>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</si>
  <si>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</si>
  <si>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</si>
  <si>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</si>
  <si>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</si>
  <si>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</si>
  <si>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</si>
  <si>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</si>
  <si>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</si>
  <si>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</si>
  <si>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</si>
  <si>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</si>
  <si>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</si>
  <si>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</si>
  <si>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</si>
  <si>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</si>
  <si>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</si>
  <si>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</si>
  <si>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</si>
  <si>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</si>
  <si>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</si>
  <si>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</si>
  <si>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</si>
  <si>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</si>
  <si>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</si>
  <si>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</si>
  <si>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</si>
  <si>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</si>
  <si>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</si>
  <si>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</si>
  <si>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</si>
  <si>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</si>
  <si>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</si>
  <si>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</si>
  <si>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</si>
  <si>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</si>
  <si>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</si>
  <si>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</si>
  <si>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</si>
  <si>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</si>
  <si>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</si>
  <si>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</si>
  <si>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</si>
  <si>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</si>
  <si>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</si>
  <si>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</si>
  <si>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</si>
  <si>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</si>
  <si>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</si>
  <si>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</si>
  <si>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</si>
  <si>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</si>
  <si>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</si>
  <si>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</si>
  <si>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</si>
  <si>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</si>
  <si>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</si>
  <si>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</si>
  <si>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</si>
  <si>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</si>
  <si>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</si>
  <si>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</si>
  <si>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</si>
  <si>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</si>
  <si>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</si>
  <si>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</si>
  <si>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</si>
  <si>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</si>
  <si>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</si>
  <si>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</si>
  <si>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</si>
  <si>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</si>
  <si>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</si>
  <si>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</si>
  <si>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</si>
  <si>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</si>
  <si>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</si>
  <si>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</si>
  <si>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</si>
  <si>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</si>
  <si>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</si>
  <si>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</si>
  <si>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</si>
  <si>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</si>
  <si>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</si>
  <si>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</si>
  <si>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</si>
  <si>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</si>
  <si>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</si>
  <si>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</si>
  <si>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</si>
  <si>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</si>
  <si>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</si>
  <si>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</si>
  <si>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</si>
  <si>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</si>
  <si>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</si>
  <si>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</si>
  <si>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</si>
  <si>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</si>
  <si>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</si>
  <si>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</si>
  <si>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</si>
  <si>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</si>
  <si>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</si>
  <si>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</si>
  <si>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</si>
  <si>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</si>
  <si>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</si>
  <si>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</si>
  <si>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</si>
  <si>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</si>
  <si>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</si>
  <si>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</si>
  <si>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</si>
  <si>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</si>
  <si>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</si>
  <si>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</si>
  <si>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</si>
  <si>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</si>
  <si>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</si>
  <si>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</si>
  <si>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</si>
  <si>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</si>
  <si>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</si>
  <si>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</si>
  <si>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</si>
  <si>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</si>
  <si>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</si>
  <si>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</si>
  <si>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</si>
  <si>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</si>
  <si>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</si>
  <si>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</si>
  <si>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</si>
  <si>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</si>
  <si>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</si>
  <si>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</si>
  <si>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</si>
  <si>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</si>
  <si>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</si>
  <si>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</si>
  <si>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</si>
  <si>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</si>
  <si>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</si>
  <si>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</si>
  <si>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</si>
  <si>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</si>
  <si>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</si>
  <si>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</si>
  <si>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</si>
  <si>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</si>
  <si>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</si>
  <si>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</si>
  <si>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</si>
  <si>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</si>
  <si>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</si>
  <si>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</si>
  <si>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</si>
  <si>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</si>
  <si>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</si>
  <si>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</si>
  <si>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</si>
  <si>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</si>
  <si>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</si>
  <si>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</si>
  <si>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</si>
  <si>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</si>
  <si>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</si>
  <si>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</si>
  <si>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</si>
  <si>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</si>
  <si>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</si>
  <si>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</si>
  <si>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</si>
  <si>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</si>
  <si>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</si>
  <si>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</si>
  <si>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</si>
  <si>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</si>
  <si>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</si>
  <si>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</si>
  <si>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</si>
  <si>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</si>
  <si>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</si>
  <si>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</si>
  <si>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</si>
  <si>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</si>
  <si>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</si>
  <si>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</si>
  <si>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</si>
  <si>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</si>
  <si>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</si>
  <si>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</si>
  <si>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</si>
  <si>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</si>
  <si>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</si>
  <si>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</si>
  <si>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</si>
  <si>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</si>
  <si>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</si>
  <si>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</si>
  <si>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</si>
  <si>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</si>
  <si>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</si>
  <si>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</si>
  <si>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</si>
  <si>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</si>
  <si>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</si>
  <si>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</si>
  <si>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</si>
  <si>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</si>
  <si>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</si>
  <si>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</si>
  <si>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</si>
  <si>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</si>
  <si>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</si>
  <si>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</si>
  <si>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</si>
  <si>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</si>
  <si>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</si>
  <si>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</si>
  <si>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</si>
  <si>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</si>
  <si>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</si>
  <si>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</si>
  <si>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</si>
  <si>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</si>
  <si>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</si>
  <si>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</si>
  <si>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</si>
  <si>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</si>
  <si>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</si>
  <si>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</si>
  <si>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</si>
  <si>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</si>
  <si>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</si>
  <si>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</si>
  <si>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</si>
  <si>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</si>
  <si>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</si>
  <si>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</si>
  <si>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</si>
  <si>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</si>
  <si>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</si>
  <si>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</si>
  <si>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</si>
  <si>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</si>
  <si>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</si>
  <si>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</si>
  <si>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</si>
  <si>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</si>
  <si>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</si>
  <si>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</si>
  <si>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</si>
  <si>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</si>
  <si>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</si>
  <si>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</si>
  <si>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</si>
  <si>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</si>
  <si>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</si>
  <si>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</si>
  <si>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</si>
  <si>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</si>
  <si>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</si>
  <si>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</si>
  <si>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</si>
  <si>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</si>
  <si>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PCM-20251018-00001994 </t>
  </si>
  <si>
    <t>15 mins</t>
  </si>
  <si>
    <t>NO PCM</t>
  </si>
  <si>
    <t xml:space="preserve">access night issue USF area </t>
  </si>
  <si>
    <t>Team facing access issue, site located at abandoned tourist village, team will check again at morning</t>
  </si>
  <si>
    <t>access road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</si>
  <si>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</si>
  <si>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</si>
  <si>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</si>
  <si>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</si>
  <si>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</si>
  <si>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</si>
  <si>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</si>
  <si>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</si>
  <si>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PCM-20251018-00002165</t>
  </si>
  <si>
    <t>EM team reached the site and found someone cut main power cable and team at site and fixing the issue</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</si>
  <si>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</si>
  <si>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</si>
  <si>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</si>
  <si>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</si>
  <si>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</si>
  <si>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PCM-20251018-00002069</t>
  </si>
  <si>
    <t>cell still down at LTE due to Rectifire module issue , under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</si>
</sst>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33"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09" totalsRowShown="0" headerRowDxfId="174" dataDxfId="173" headerRowBorderDxfId="171" tableBorderDxfId="172" totalsRowBorderDxfId="170">
  <autoFilter ref="A1:L10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8" totalsRowShown="0" headerRowDxfId="157" dataDxfId="156" headerRowBorderDxfId="154" tableBorderDxfId="155" totalsRowBorderDxfId="153">
  <autoFilter ref="A1:CJ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0" totalsRowShown="0" headerRowDxfId="48" dataDxfId="47" headerRowBorderDxfId="45" tableBorderDxfId="46" totalsRowBorderDxfId="44">
  <autoFilter ref="A1:L3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1" totalsRowShown="0" headerRowDxfId="31" dataDxfId="30" headerRowBorderDxfId="28" tableBorderDxfId="29">
  <autoFilter ref="A1:L56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3" totalsRowShown="0" headerRowDxfId="15" dataDxfId="14" headerRowBorderDxfId="12" tableBorderDxfId="13">
  <autoFilter ref="A1:L8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09"/>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286.06403298611258</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5.5687204861096689</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45949.012458912039</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45949.012458912039</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45949.012458912039</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45949.012458912039</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40"/>
      <c r="E8" s="137"/>
      <c r="F8" s="138"/>
      <c r="G8" s="139">
        <f ca="1">IFERROR(NOW()-F8,"")</f>
        <v>45949.012458912039</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45949.012458912039</v>
      </c>
      <c r="H9" s="138"/>
      <c r="I9" s="136" t="str">
        <f>IFERROR(VLOOKUP(D9,DB!A:F,6,0),"")</f>
        <v/>
      </c>
      <c r="J9" s="136" t="str">
        <f>IFERROR(VLOOKUP(D9,DB!A:G,7,0),"")</f>
        <v/>
      </c>
      <c r="K9" s="140"/>
      <c r="L9" s="141" t="str">
        <f>IFERROR(VLOOKUP(D9,DB!A:I,9,0),"")</f>
        <v/>
      </c>
      <c r="M9" s="67"/>
    </row>
    <row r="10" spans="1:15" ht="15" customHeight="1">
      <c r="A10" s="135"/>
      <c r="B10" s="136" t="str">
        <f>IFERROR(VLOOKUP(D10,DB!A:K,11,0),"")</f>
        <v>R1</v>
      </c>
      <c r="C10" s="136"/>
      <c r="D10" s="168" t="s">
        <v>14137</v>
      </c>
      <c r="E10" s="137"/>
      <c r="F10" s="138"/>
      <c r="G10" s="139">
        <f ca="1">IFERROR(NOW()-F10,"")</f>
        <v>45949.012458912039</v>
      </c>
      <c r="H10" s="138"/>
      <c r="I10" s="136" t="str">
        <f>IFERROR(VLOOKUP(D10,DB!A:F,6,0),"")</f>
        <v>SCECO</v>
      </c>
      <c r="J10" s="136" t="str">
        <f>IFERROR(VLOOKUP(D10,DB!A:G,7,0),"")</f>
        <v>Dead</v>
      </c>
      <c r="K10" s="140"/>
      <c r="L10" s="141" t="str">
        <f>IFERROR(VLOOKUP(D10,DB!A:I,9,0),"")</f>
        <v>Latis</v>
      </c>
      <c r="M10" s="67"/>
    </row>
    <row r="11" spans="1:15" ht="15" customHeight="1">
      <c r="A11" s="135"/>
      <c r="B11" s="136" t="str">
        <f>IFERROR(VLOOKUP(D11,DB!A:K,11,0),"")</f>
        <v/>
      </c>
      <c r="C11" s="136"/>
      <c r="D11" s="136"/>
      <c r="E11" s="137"/>
      <c r="F11" s="138"/>
      <c r="G11" s="139">
        <f ca="1">IFERROR(NOW()-F11,"")</f>
        <v>45949.012458912039</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45949.012458912039</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45949.012458912039</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45949.012458912039</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45949.012458912039</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45949.012458912039</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45949.012458912039</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45949.012458912039</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45949.012458912039</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45949.012458912039</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45949.012458912039</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45949.012458912039</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45949.012458912039</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45949.012458912039</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45949.012458912039</v>
      </c>
      <c r="H25" s="138"/>
      <c r="I25" s="136" t="str">
        <f>IFERROR(VLOOKUP(D25,DB!A:F,6,0),"")</f>
        <v/>
      </c>
      <c r="J25" s="136" t="str">
        <f>IFERROR(VLOOKUP(D25,DB!A:G,7,0),"")</f>
        <v/>
      </c>
      <c r="K25" s="140"/>
      <c r="L25" s="141" t="str">
        <f>IFERROR(VLOOKUP(D25,DB!A:I,9,0),"")</f>
        <v/>
      </c>
    </row>
    <row r="26" spans="1:13" ht="15" customHeight="1">
      <c r="A26" s="135"/>
      <c r="B26" s="136" t="str">
        <f>IFERROR(VLOOKUP(D26,DB!A:K,11,0),"")</f>
        <v/>
      </c>
      <c r="C26" s="136"/>
      <c r="D26" s="136"/>
      <c r="E26" s="137"/>
      <c r="F26" s="138"/>
      <c r="G26" s="139">
        <f ca="1">IFERROR(NOW()-F26,"")</f>
        <v>45949.012458912039</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45949.012458912039</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45949.012458912039</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45949.012458912039</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45949.012458912039</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45949.012458912039</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45949.012458912039</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45949.012458912039</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45949.012458912039</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45949.012458912039</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45949.012458912039</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45949.012458912039</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45949.012458912039</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45949.012458912039</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45949.012458912039</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45949.012458912039</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45949.012458912039</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45949.012458912039</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45949.012458912039</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45949.012458912039</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45949.012458912039</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45949.012458912039</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45949.012458912039</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45949.012458912039</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45949.012458912039</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45949.012458912039</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45949.012458912039</v>
      </c>
      <c r="H52" s="138"/>
      <c r="I52" s="136" t="str">
        <f>IFERROR(VLOOKUP(D52,DB!A:F,6,0),"")</f>
        <v/>
      </c>
      <c r="J52" s="136" t="str">
        <f>IFERROR(VLOOKUP(D52,DB!A:G,7,0),"")</f>
        <v/>
      </c>
      <c r="K52" s="140"/>
      <c r="L52" s="141" t="str">
        <f>IFERROR(VLOOKUP(D52,DB!A:I,9,0),"")</f>
        <v/>
      </c>
    </row>
    <row r="53" spans="1:12" ht="15" customHeight="1">
      <c r="A53" s="157"/>
      <c r="B53" s="158" t="str">
        <f>IFERROR(VLOOKUP(D53,DB!A:K,11,0),"")</f>
        <v/>
      </c>
      <c r="C53" s="158"/>
      <c r="D53" s="158"/>
      <c r="E53" s="159"/>
      <c r="F53" s="160"/>
      <c r="G53" s="161">
        <f ca="1">IFERROR(NOW()-F53,"")</f>
        <v>45949.012458912039</v>
      </c>
      <c r="H53" s="160"/>
      <c r="I53" s="158" t="str">
        <f>IFERROR(VLOOKUP(D53,DB!A:F,6,0),"")</f>
        <v/>
      </c>
      <c r="J53" s="158" t="str">
        <f>IFERROR(VLOOKUP(D53,DB!A:G,7,0),"")</f>
        <v/>
      </c>
      <c r="K53" s="162"/>
      <c r="L53" s="163" t="str">
        <f>IFERROR(VLOOKUP(D53,DB!A:I,9,0),"")</f>
        <v/>
      </c>
    </row>
    <row r="54" spans="1:12" ht="15" customHeight="1">
      <c r="A54" s="135"/>
      <c r="B54" s="136" t="str">
        <f>IFERROR(VLOOKUP(D54,DB!A:K,11,0),"")</f>
        <v/>
      </c>
      <c r="C54" s="136"/>
      <c r="D54" s="136"/>
      <c r="E54" s="137"/>
      <c r="F54" s="138"/>
      <c r="G54" s="139">
        <f ca="1">IFERROR(NOW()-F54,"")</f>
        <v>45949.012458912039</v>
      </c>
      <c r="H54" s="138"/>
      <c r="I54" s="136" t="str">
        <f>IFERROR(VLOOKUP(D54,DB!A:F,6,0),"")</f>
        <v/>
      </c>
      <c r="J54" s="136" t="str">
        <f>IFERROR(VLOOKUP(D54,DB!A:G,7,0),"")</f>
        <v/>
      </c>
      <c r="K54" s="140"/>
      <c r="L54" s="141" t="str">
        <f>IFERROR(VLOOKUP(D54,DB!A:I,9,0),"")</f>
        <v/>
      </c>
    </row>
    <row r="55" spans="1:12" ht="15" customHeight="1">
      <c r="A55" s="135"/>
      <c r="B55" s="136" t="str">
        <f>IFERROR(VLOOKUP(D55,DB!A:K,11,0),"")</f>
        <v/>
      </c>
      <c r="C55" s="136"/>
      <c r="D55" s="136"/>
      <c r="E55" s="137"/>
      <c r="F55" s="138"/>
      <c r="G55" s="139">
        <f ca="1">IFERROR(NOW()-F55,"")</f>
        <v>45949.012458912039</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45949.012458912039</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45949.012458912039</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45949.012458912039</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45949.012458912039</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45949.012458912039</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45949.012458912039</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45949.012458912039</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45949.012458912039</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45949.012458912039</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45949.012458912039</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45949.012458912039</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45949.012458912039</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45949.012458912039</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45949.012458912039</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45949.012458912039</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45949.012458912039</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45949.012458912039</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45949.012458912039</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45949.012458912039</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45949.012458912039</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45949.012458912039</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45949.012458912039</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45949.012458912039</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45949.012458912039</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45949.012458912039</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45949.012458912039</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45949.012458912039</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45949.012458912039</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45949.012458912039</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45949.012458912039</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45949.012458912039</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45949.012458912039</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45949.012458912039</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45949.012458912039</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45949.012458912039</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45949.012458912039</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45949.012458912039</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45949.012458912039</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45949.012458912039</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45949.012458912039</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45949.012458912039</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45949.012458912039</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45949.012458912039</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45949.012458912039</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45949.012458912039</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45949.012458912039</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45949.012458912039</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45949.012458912039</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45949.012458912039</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45949.012458912039</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45949.012458912039</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45949.012458912039</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45949.012458912039</v>
      </c>
      <c r="H108" s="138"/>
      <c r="I108" s="136" t="str">
        <f>IFERROR(VLOOKUP(D108,DB!A:F,6,0),"")</f>
        <v/>
      </c>
      <c r="J108" s="136" t="str">
        <f>IFERROR(VLOOKUP(D108,DB!A:G,7,0),"")</f>
        <v/>
      </c>
      <c r="K108" s="140"/>
      <c r="L108" s="141" t="str">
        <f>IFERROR(VLOOKUP(D108,DB!A:I,9,0),"")</f>
        <v/>
      </c>
    </row>
    <row r="109" spans="1:12" ht="15" customHeight="1">
      <c r="A109" s="157"/>
      <c r="B109" s="158" t="str">
        <f>IFERROR(VLOOKUP(D109,DB!A:K,11,0),"")</f>
        <v/>
      </c>
      <c r="C109" s="158"/>
      <c r="D109" s="158"/>
      <c r="E109" s="159"/>
      <c r="F109" s="160"/>
      <c r="G109" s="161">
        <f ca="1">IFERROR(NOW()-F109,"")</f>
        <v>45949.012458912039</v>
      </c>
      <c r="H109" s="160"/>
      <c r="I109" s="158" t="str">
        <f>IFERROR(VLOOKUP(D109,DB!A:F,6,0),"")</f>
        <v/>
      </c>
      <c r="J109" s="158" t="str">
        <f>IFERROR(VLOOKUP(D109,DB!A:G,7,0),"")</f>
        <v/>
      </c>
      <c r="K109" s="162"/>
      <c r="L109" s="163" t="str">
        <f>IFERROR(VLOOKUP(D109,DB!A:I,9,0),"")</f>
        <v/>
      </c>
    </row>
  </sheetData>
  <customSheetViews>
    <customSheetView guid="{F6042A99-DD27-4453-835D-0834D95730CC}" filter="1" showAutoFilter="1">
      <pageMargins left="0" right="0" top="0" bottom="0" header="0" footer="0"/>
      <autoFilter ref="B1:M1" xr:uid="{028BE9E9-4B24-4897-B96B-E2D965EF9016}"/>
    </customSheetView>
  </customSheetViews>
  <dataValidations count="2">
    <dataValidation allowBlank="1" showInputMessage="1" showErrorMessage="1" sqref="E1" xr:uid="{5DBA255D-CDD9-49FB-AD3C-AF70AB4EE696}"/>
    <dataValidation type="list" allowBlank="1" showInputMessage="1" showErrorMessage="1" sqref="E2:E10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8"/>
  <sheetViews>
    <sheetView workbookViewId="0">
      <selection activeCell="A6" sqref="A6:X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142.28537557870732</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124.01262094907725</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4.5166834490737529</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45949.012458912039</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45949.012458912039</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45949.012458912039</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45949.012458912039</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45949.012458912039</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45949.012458912039</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45949.012458912039</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45949.012458912039</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45949.012458912039</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45949.012458912039</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45949.012458912039</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45949.012458912039</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45949.012458912039</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45949.012458912039</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45949.012458912039</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45949.012458912039</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45949.012458912039</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45949.012458912039</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45949.012458912039</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45949.012458912039</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45949.012458912039</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45949.012458912039</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45949.012458912039</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45949.012458912039</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45949.012458912039</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45949.012458912039</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45949.012458912039</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45949.012458912039</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45949.012458912039</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45949.012458912039</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45949.012458912039</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45949.012458912039</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45949.012458912039</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45949.012458912039</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45949.012458912039</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45949.012458912039</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45949.012458912039</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45949.012458912039</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45949.012458912039</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45949.012458912039</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45949.012458912039</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45949.012458912039</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45949.012458912039</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45949.012458912039</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45949.012458912039</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45949.012458912039</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45949.012458912039</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45949.012458912039</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45949.012458912039</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45949.012458912039</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45949.012458912039</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45949.012458912039</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45949.012458912039</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45949.012458912039</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45949.012458912039</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45949.012458912039</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45949.012458912039</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45949.012458912039</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45949.012458912039</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45949.012458912039</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45949.012458912039</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45949.012458912039</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45949.012458912039</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45949.012458912039</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45949.012458912039</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45949.012458912039</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45949.012458912039</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45949.012458912039</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45949.012458912039</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45949.012458912039</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45949.012458912039</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45949.012458912039</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45949.012458912039</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45949.012458912039</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45949.012458912039</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45949.012458912039</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45949.012458912039</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45949.012458912039</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45949.012458912039</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45949.012458912039</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45949.012458912039</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45949.012458912039</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45949.012458912039</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45949.012458912039</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45949.012458912039</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45949.012458912039</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45949.012458912039</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45949.012458912039</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45949.012458912039</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45949.012458912039</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45949.012458912039</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45949.012458912039</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sheetData>
  <dataValidations count="2">
    <dataValidation allowBlank="1" showInputMessage="1" showErrorMessage="1" sqref="E1" xr:uid="{4D935161-CDD3-4592-B877-3FB59C99E142}"/>
    <dataValidation type="list" allowBlank="1" showInputMessage="1" showErrorMessage="1" sqref="E3:E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K9" sqref="K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45949.012458912039</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45949.012458912039</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45949.012458912039</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45949.012458912039</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45949.012458912039</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45949.012458912039</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45949.012458912039</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45949.012458912039</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45949.012458912039</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45949.012458912039</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45949.012458912039</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45949.012458912039</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45949.012458912039</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45949.012458912039</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45949.012458912039</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45949.012458912039</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45949.012458912039</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45949.012458912039</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45949.012458912039</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45949.012458912039</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45949.012458912039</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45949.012458912039</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45949.012458912039</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45949.012458912039</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45949.012458912039</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45949.012458912039</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45949.012458912039</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45949.012458912039</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45949.012458912039</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45949.012458912039</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45949.012458912039</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45949.012458912039</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45949.012458912039</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45949.012458912039</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45949.012458912039</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45949.012458912039</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45949.012458912039</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45949.012458912039</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45949.012458912039</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45949.012458912039</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45949.012458912039</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45949.012458912039</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45949.012458912039</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45949.012458912039</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45949.012458912039</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45949.012458912039</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45949.012458912039</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45949.012458912039</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45949.012458912039</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45949.012458912039</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45949.012458912039</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45949.012458912039</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45949.012458912039</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45949.012458912039</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45949.012458912039</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45949.012458912039</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45949.012458912039</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45949.012458912039</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45949.012458912039</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45949.012458912039</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45949.012458912039</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45949.012458912039</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45949.012458912039</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45949.012458912039</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45949.012458912039</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45949.012458912039</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45949.012458912039</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45949.012458912039</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45949.012458912039</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45949.012458912039</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45949.012458912039</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45949.012458912039</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45949.012458912039</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45949.012458912039</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45949.012458912039</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45949.012458912039</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45949.012458912039</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45949.012458912039</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45949.012458912039</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45949.012458912039</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45949.012458912039</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45949.012458912039</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45949.012458912039</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45949.012458912039</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45949.012458912039</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45949.012458912039</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45949.012458912039</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45949.012458912039</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45949.012458912039</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45949.012458912039</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45949.012458912039</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45949.012458912039</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45949.012458912039</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45949.012458912039</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45949.012458912039</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45949.012458912039</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45949.012458912039</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45949.012458912039</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45949.012458912039</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45949.012458912039</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45949.012458912039</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45949.012458912039</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45949.012458912039</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45949.012458912039</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45949.012458912039</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45949.012458912039</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45949.012458912039</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45949.012458912039</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45949.012458912039</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45949.012458912039</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45949.012458912039</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45949.012458912039</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45949.012458912039</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45949.012458912039</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45949.012458912039</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45949.012458912039</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45949.012458912039</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45949.012458912039</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45949.012458912039</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45949.012458912039</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45949.012458912039</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45949.012458912039</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45949.012458912039</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45949.012458912039</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45949.012458912039</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45949.012458912039</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45949.012458912039</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45949.012458912039</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45949.012458912039</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45949.012458912039</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45949.012458912039</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45949.012458912039</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45949.012458912039</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45949.012458912039</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45949.012458912039</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45949.012458912039</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45949.012458912039</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45949.012458912039</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45949.012458912039</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45949.012458912039</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45949.012458912039</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45949.012458912039</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45949.012458912039</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45949.012458912039</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45949.012458912039</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45949.012458912039</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45949.012458912039</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45949.012458912039</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45949.012458912039</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45949.012458912039</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45949.012458912039</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45949.012458912039</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45949.012458912039</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45949.012458912039</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45949.012458912039</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45949.012458912039</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45949.012458912039</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45949.012458912039</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45949.012458912039</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45949.012458912039</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45949.012458912039</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45949.012458912039</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45949.012458912039</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45949.012458912039</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45949.012458912039</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45949.012458912039</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45949.012458912039</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45949.012458912039</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45949.012458912039</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45949.012458912039</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45949.012458912039</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45949.012458912039</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45949.012458912039</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45949.012458912039</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45949.012458912039</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45949.012458912039</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45949.012458912039</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45949.012458912039</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45949.012458912039</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45949.012458912039</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45949.012458912039</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45949.012458912039</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45949.012458912039</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45949.012458912039</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45949.012458912039</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45949.012458912039</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45949.012458912039</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45949.012458912039</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45949.012458912039</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45949.012458912039</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45949.012458912039</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45949.012458912039</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45949.012458912039</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45949.012458912039</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45949.012458912039</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45949.012458912039</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45949.012458912039</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45949.012458912039</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45949.012458912039</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45949.012458912039</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45949.012458912039</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45949.012458912039</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45949.012458912039</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45949.012458912039</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45949.012458912039</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45949.012458912039</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45949.012458912039</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45949.012458912039</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45949.012458912039</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45949.012458912039</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45949.012458912039</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45949.012458912039</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45949.012458912039</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45949.012458912039</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45949.012458912039</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45949.012458912039</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45949.012458912039</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45949.012458912039</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45949.012458912039</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45949.012458912039</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45949.012458912039</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45949.012458912039</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45949.012458912039</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45949.012458912039</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45949.012458912039</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45949.012458912039</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45949.012458912039</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45949.012458912039</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45949.012458912039</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45949.012458912039</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45949.012458912039</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45949.012458912039</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45949.012458912039</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45949.012458912039</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45949.012458912039</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45949.012458912039</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45949.012458912039</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45949.012458912039</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45949.012458912039</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45949.012458912039</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45949.012458912039</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45949.012458912039</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45949.012458912039</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45949.012458912039</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45949.012458912039</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45949.012458912039</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45949.012458912039</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45949.012458912039</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45949.012458912039</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45949.012458912039</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45949.012458912039</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45949.012458912039</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45949.012458912039</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45949.012458912039</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45949.012458912039</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45949.012458912039</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45949.012458912039</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45949.012458912039</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45949.012458912039</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45949.012458912039</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45949.012458912039</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45949.012458912039</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45949.012458912039</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45949.012458912039</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45949.012458912039</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45949.012458912039</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45949.012458912039</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45949.012458912039</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45949.012458912039</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45949.012458912039</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45949.012458912039</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45949.012458912039</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45949.012458912039</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45949.012458912039</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45949.012458912039</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45949.012458912039</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45949.012458912039</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45949.012458912039</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45949.012458912039</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45949.012458912039</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45949.012458912039</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45949.012458912039</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45949.012458912039</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45949.012458912039</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45949.012458912039</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45949.012458912039</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45949.012458912039</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45949.012458912039</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45949.012458912039</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45949.012458912039</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45949.012458912039</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45949.012458912039</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45949.012458912039</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45949.012458912039</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45949.012458912039</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45949.012458912039</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45949.012458912039</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45949.012458912039</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45949.012458912039</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45949.012458912039</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45949.012458912039</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45949.012458912039</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45949.012458912039</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45949.012458912039</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45949.012458912039</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45949.012458912039</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45949.012458912039</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45949.012458912039</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45949.012458912039</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45949.012458912039</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45949.012458912039</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45949.012458912039</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45949.012458912039</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45949.012458912039</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45949.012458912039</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45949.012458912039</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45949.012458912039</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45949.012458912039</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45949.012458912039</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45949.012458912039</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45949.012458912039</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45949.012458912039</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45949.012458912039</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45949.012458912039</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45949.012458912039</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45949.012458912039</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45949.012458912039</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45949.012458912039</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45949.012458912039</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45949.012458912039</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45949.012458912039</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45949.012458912039</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45949.012458912039</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45949.012458912039</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45949.012458912039</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45949.012458912039</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45949.012458912039</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45949.012458912039</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45949.012458912039</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45949.012458912039</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45949.012458912039</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45949.012458912039</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45949.012458912039</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45949.012458912039</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45949.012458912039</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45949.012458912039</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45949.012458912039</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45949.012458912039</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45949.012458912039</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45949.012458912039</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45949.012458912039</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45949.012458912039</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45949.012458912039</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45949.012458912039</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45949.012458912039</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45949.012458912039</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45949.012458912039</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45949.012458912039</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45949.012458912039</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45949.012458912039</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45949.012458912039</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45949.012458912039</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45949.012458912039</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45949.012458912039</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45949.012458912039</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45949.012458912039</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45949.012458912039</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45949.012458912039</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45949.012458912039</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45949.012458912039</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45949.012458912039</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45949.012458912039</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45949.012458912039</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45949.012458912039</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45949.012458912039</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45949.012458912039</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45949.012458912039</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45949.012458912039</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45949.012458912039</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45949.012458912039</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45949.012458912039</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45949.012458912039</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45949.012458912039</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45949.012458912039</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45949.012458912039</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45949.012458912039</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45949.012458912039</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45949.012458912039</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45949.012458912039</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45949.012458912039</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45949.012458912039</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45949.012458912039</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45949.012458912039</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45949.012458912039</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45949.012458912039</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45949.012458912039</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45949.012458912039</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45949.012458912039</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45949.012458912039</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45949.012458912039</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45949.012458912039</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45949.012458912039</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45949.012458912039</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45949.012458912039</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45949.012458912039</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45949.012458912039</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45949.012458912039</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45949.012458912039</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45949.012458912039</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45949.012458912039</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45949.012458912039</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45949.012458912039</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45949.012458912039</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45949.012458912039</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45949.012458912039</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45949.012458912039</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45949.012458912039</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45949.012458912039</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45949.012458912039</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45949.012458912039</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45949.012458912039</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45949.012458912039</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45949.012458912039</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45949.012458912039</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45949.012458912039</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45949.012458912039</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45949.012458912039</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45949.012458912039</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45949.012458912039</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45949.012458912039</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45949.012458912039</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45949.012458912039</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45949.012458912039</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45949.012458912039</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45949.012458912039</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45949.012458912039</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45949.012458912039</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45949.012458912039</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45949.012458912039</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45949.012458912039</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45949.012458912039</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45949.012458912039</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45949.012458912039</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45949.012458912039</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45949.012458912039</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45949.012458912039</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45949.012458912039</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45949.012458912039</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45949.012458912039</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45949.012458912039</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45949.012458912039</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45949.012458912039</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45949.012458912039</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45949.012458912039</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45949.012458912039</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45949.012458912039</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45949.012458912039</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45949.012458912039</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45949.012458912039</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45949.012458912039</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45949.012458912039</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45949.012458912039</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45949.012458912039</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45949.012458912039</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45949.012458912039</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45949.012458912039</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45949.012458912039</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45949.012458912039</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45949.012458912039</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45949.012458912039</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45949.012458912039</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45949.012458912039</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45949.012458912039</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45949.012458912039</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45949.012458912039</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45949.012458912039</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45949.012458912039</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45949.012458912039</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45949.012458912039</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45949.012458912039</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45949.012458912039</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45949.012458912039</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45949.012458912039</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45949.012458912039</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45949.012458912039</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45949.012458912039</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45949.012458912039</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45949.012458912039</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45949.012458912039</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45949.012458912039</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45949.012458912039</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45949.012458912039</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45949.012458912039</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45949.012458912039</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45949.012458912039</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45949.012458912039</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45949.012458912039</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45949.012458912039</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45949.012458912039</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45949.012458912039</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45949.012458912039</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45949.012458912039</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45949.012458912039</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45949.012458912039</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45949.012458912039</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45949.012458912039</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45949.012458912039</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45949.012458912039</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45949.012458912039</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45949.012458912039</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45949.012458912039</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45949.012458912039</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45949.012458912039</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45949.012458912039</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45949.012458912039</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45949.012458912039</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45949.012458912039</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45949.012458912039</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45949.012458912039</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45949.012458912039</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45949.012458912039</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45949.012458912039</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45949.012458912039</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45949.012458912039</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45949.012458912039</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45949.012458912039</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45949.012458912039</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45949.012458912039</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45949.012458912039</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45949.012458912039</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45949.012458912039</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45949.012458912039</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45949.012458912039</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45949.012458912039</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45949.012458912039</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45949.012458912039</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45949.012458912039</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45949.012458912039</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45949.012458912039</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45949.012458912039</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45949.012458912039</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45949.012458912039</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45949.012458912039</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45949.012458912039</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45949.012458912039</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45949.012458912039</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45949.012458912039</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45949.012458912039</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45949.012458912039</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45949.012458912039</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45949.012458912039</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45949.012458912039</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45949.012458912039</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45949.012458912039</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45949.012458912039</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45949.012458912039</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45949.012458912039</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45949.012458912039</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45949.012458912039</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45949.012458912039</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45949.012458912039</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45949.012458912039</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45949.012458912039</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45949.012458912039</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45949.012458912039</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45949.012458912039</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45949.012458912039</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45949.012458912039</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45949.012458912039</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45949.012458912039</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45949.012458912039</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45949.012458912039</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45949.012458912039</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45949.012458912039</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45949.012458912039</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45949.012458912039</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45949.012458912039</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45949.012458912039</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45949.012458912039</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45949.012458912039</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45949.012458912039</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45949.012458912039</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45949.012458912039</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45949.012458912039</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45949.012458912039</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45949.012458912039</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45949.012458912039</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45949.012458912039</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45949.012458912039</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45949.012458912039</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45949.012458912039</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45949.012458912039</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45949.012458912039</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45949.012458912039</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45949.012458912039</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45949.012458912039</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45949.012458912039</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45949.012458912039</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45949.012458912039</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45949.012458912039</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45949.012458912039</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45949.012458912039</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45949.012458912039</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45949.012458912039</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45949.012458912039</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45949.012458912039</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45949.012458912039</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45949.012458912039</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45949.012458912039</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45949.012458912039</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45949.012458912039</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45949.012458912039</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45949.012458912039</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45949.012458912039</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45949.012458912039</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45949.012458912039</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45949.012458912039</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45949.012458912039</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45949.012458912039</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45949.012458912039</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45949.012458912039</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45949.012458912039</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45949.012458912039</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45949.012458912039</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45949.012458912039</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45949.012458912039</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45949.012458912039</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45949.012458912039</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45949.012458912039</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45949.012458912039</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45949.012458912039</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45949.012458912039</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45949.012458912039</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45949.012458912039</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45949.012458912039</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45949.012458912039</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45949.012458912039</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45949.012458912039</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45949.012458912039</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45949.012458912039</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45949.012458912039</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45949.012458912039</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45949.012458912039</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45949.012458912039</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45949.012458912039</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45949.012458912039</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45949.012458912039</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45949.012458912039</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45949.012458912039</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45949.012458912039</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45949.012458912039</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45949.012458912039</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45949.012458912039</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45949.012458912039</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45949.012458912039</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45949.012458912039</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45949.012458912039</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45949.012458912039</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45949.012458912039</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45949.012458912039</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45949.012458912039</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45949.012458912039</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45949.012458912039</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45949.012458912039</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45949.012458912039</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45949.012458912039</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45949.012458912039</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45949.012458912039</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45949.012458912039</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45949.012458912039</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45949.012458912039</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45949.012458912039</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45949.012458912039</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45949.012458912039</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45949.012458912039</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45949.012458912039</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45949.012458912039</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45949.012458912039</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45949.012458912039</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45949.012458912039</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45949.012458912039</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45949.012458912039</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45949.012458912039</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45949.012458912039</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45949.012458912039</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45949.012458912039</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45949.012458912039</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45949.012458912039</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45949.012458912039</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45949.012458912039</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45949.012458912039</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45949.012458912039</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45949.012458912039</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45949.012458912039</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45949.012458912039</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45949.012458912039</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45949.012458912039</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45949.012458912039</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45949.012458912039</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45949.012458912039</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45949.012458912039</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45949.012458912039</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45949.012458912039</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45949.012458912039</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45949.012458912039</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45949.012458912039</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45949.012458912039</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45949.012458912039</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45949.012458912039</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45949.012458912039</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45949.012458912039</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45949.012458912039</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45949.012458912039</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45949.012458912039</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45949.012458912039</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45949.012458912039</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45949.012458912039</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45949.012458912039</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45949.012458912039</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45949.012458912039</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45949.012458912039</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45949.012458912039</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45949.012458912039</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45949.012458912039</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45949.012458912039</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45949.012458912039</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45949.012458912039</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45949.012458912039</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45949.012458912039</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45949.012458912039</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45949.012458912039</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45949.012458912039</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45949.012458912039</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45949.012458912039</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45949.012458912039</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45949.012458912039</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45949.012458912039</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45949.012458912039</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45949.012458912039</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45949.012458912039</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45949.012458912039</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45949.012458912039</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45949.012458912039</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45949.012458912039</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45949.012458912039</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45949.012458912039</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45949.012458912039</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45949.012458912039</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45949.012458912039</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45949.012458912039</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45949.012458912039</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45949.012458912039</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45949.012458912039</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45949.012458912039</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45949.012458912039</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45949.012458912039</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45949.012458912039</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45949.012458912039</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45949.012458912039</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45949.012458912039</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45949.012458912039</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45949.012458912039</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45949.012458912039</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45949.012458912039</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45949.012458912039</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45949.012458912039</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45949.012458912039</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45949.012458912039</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45949.012458912039</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45949.012458912039</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45949.012458912039</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45949.012458912039</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45949.012458912039</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45949.012458912039</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45949.012458912039</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45949.012458912039</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45949.012458912039</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45949.012458912039</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45949.012458912039</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45949.012458912039</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45949.012458912039</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45949.012458912039</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45949.012458912039</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45949.012458912039</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45949.012458912039</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45949.012458912039</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45949.012458912039</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45949.012458912039</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45949.012458912039</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45949.012458912039</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45949.012458912039</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45949.012458912039</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45949.012458912039</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45949.012458912039</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45949.012458912039</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45949.012458912039</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45949.012458912039</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45949.012458912039</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45949.012458912039</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45949.012458912039</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45949.012458912039</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45949.012458912039</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45949.012458912039</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45949.012458912039</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45949.012458912039</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45949.012458912039</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45949.012458912039</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45949.012458912039</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45949.012458912039</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45949.012458912039</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45949.012458912039</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45949.012458912039</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45949.012458912039</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45949.012458912039</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45949.012458912039</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45949.012458912039</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45949.012458912039</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45949.012458912039</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45949.012458912039</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45949.012458912039</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45949.012458912039</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45949.012458912039</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45949.012458912039</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45949.012458912039</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45949.012458912039</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45949.012458912039</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45949.012458912039</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45949.012458912039</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45949.012458912039</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45949.012458912039</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45949.012458912039</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45949.012458912039</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45949.012458912039</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45949.012458912039</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45949.012458912039</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45949.012458912039</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45949.012458912039</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45949.012458912039</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45949.012458912039</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45949.012458912039</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45949.012458912039</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45949.012458912039</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45949.012458912039</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45949.012458912039</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45949.012458912039</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45949.012458912039</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45949.012458912039</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45949.012458912039</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45949.012458912039</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45949.012458912039</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45949.012458912039</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45949.012458912039</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45949.012458912039</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45949.012458912039</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45949.012458912039</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45949.012458912039</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45949.012458912039</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45949.012458912039</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45949.012458912039</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45949.012458912039</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45949.012458912039</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45949.012458912039</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45949.012458912039</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45949.012458912039</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45949.012458912039</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45949.012458912039</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45949.012458912039</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45949.012458912039</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45949.012458912039</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45949.012458912039</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45949.012458912039</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45949.012458912039</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45949.012458912039</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45949.012458912039</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45949.012458912039</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45949.012458912039</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45949.012458912039</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45949.012458912039</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45949.012458912039</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45949.012458912039</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45949.012458912039</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45949.012458912039</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45949.012458912039</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45949.012458912039</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45949.012458912039</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45949.012458912039</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45949.012458912039</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45949.012458912039</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45949.012458912039</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45949.012458912039</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45949.012458912039</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45949.012458912039</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45949.012458912039</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45949.012458912039</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45949.012458912039</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45949.012458912039</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45949.012458912039</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45949.012458912039</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45949.012458912039</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45949.012458912039</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45949.012458912039</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45949.012458912039</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45949.012458912039</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45949.012458912039</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45949.012458912039</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45949.012458912039</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45949.012458912039</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45949.012458912039</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45949.012458912039</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45949.012458912039</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45949.012458912039</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45949.012458912039</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45949.012458912039</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45949.012458912039</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45949.012458912039</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45949.012458912039</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45949.012458912039</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45949.012458912039</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45949.012458912039</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45949.012458912039</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45949.012458912039</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45949.012458912039</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45949.012458912039</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45949.012458912039</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45949.012458912039</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45949.012458912039</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45949.012458912039</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45949.012458912039</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45949.012458912039</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45949.012458912039</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45949.012458912039</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45949.012458912039</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45949.012458912039</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45949.012458912039</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45949.012458912039</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45949.012458912039</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45949.012458912039</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45949.012458912039</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45949.012458912039</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45949.012458912039</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45949.012458912039</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45949.012458912039</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45949.012458912039</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45949.012458912039</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45949.012458912039</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45949.012458912039</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45949.012458912039</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45949.012458912039</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45949.012458912039</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45949.012458912039</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45949.012458912039</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45949.012458912039</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45949.012458912039</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45949.012458912039</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45949.012458912039</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45949.012458912039</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45949.012458912039</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45949.012458912039</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45949.012458912039</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45949.012458912039</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45949.012458912039</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45949.012458912039</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45949.012458912039</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45949.012458912039</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45949.012458912039</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45949.012458912039</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45949.012458912039</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45949.012458912039</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45949.012458912039</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45949.012458912039</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45949.012458912039</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45949.012458912039</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45949.012458912039</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45949.012458912039</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45949.012458912039</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45949.012458912039</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45949.012458912039</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45949.012458912039</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45949.012458912039</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45949.012458912039</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45949.012458912039</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45949.012458912039</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45949.012458912039</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45949.012458912039</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45949.012458912039</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45949.012458912039</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45949.012458912039</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45949.012458912039</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45949.012458912039</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45949.012458912039</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45949.012458912039</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45949.012458912039</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45949.012458912039</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45949.012458912039</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45949.012458912039</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45949.012458912039</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45949.012458912039</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45949.012458912039</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45949.012458912039</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45949.012458912039</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45949.012458912039</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45949.012458912039</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45949.012458912039</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45949.012458912039</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45949.012458912039</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45949.012458912039</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45949.012458912039</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45949.012458912039</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45949.012458912039</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45949.012458912039</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45949.012458912039</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45949.012458912039</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45949.012458912039</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45949.012458912039</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45949.012458912039</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45949.012458912039</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45949.012458912039</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45949.012458912039</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45949.012458912039</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45949.012458912039</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45949.012458912039</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45949.012458912039</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45949.012458912039</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45949.012458912039</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45949.012458912039</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45949.012458912039</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45949.012458912039</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45949.012458912039</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45949.012458912039</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45949.012458912039</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45949.012458912039</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45949.012458912039</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45949.012458912039</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45949.012458912039</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45949.012458912039</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45949.012458912039</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45949.012458912039</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45949.012458912039</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45949.012458912039</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45949.012458912039</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45949.012458912039</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45949.012458912039</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45949.012458912039</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45949.012458912039</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45949.012458912039</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45949.012458912039</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45949.012458912039</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45949.012458912039</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45949.012458912039</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45949.012458912039</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45949.012458912039</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45949.012458912039</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45949.012458912039</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45949.012458912039</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45949.012458912039</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45949.012458912039</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45949.012458912039</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45949.012458912039</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45949.012458912039</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45949.012458912039</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45949.012458912039</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45949.012458912039</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45949.012458912039</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45949.012458912039</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45949.012458912039</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45949.012458912039</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45949.012458912039</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45949.012458912039</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45949.012458912039</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45949.012458912039</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45949.012458912039</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45949.012458912039</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45949.012458912039</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45949.012458912039</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45949.012458912039</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45949.012458912039</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45949.012458912039</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45949.012458912039</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45949.012458912039</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45949.012458912039</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45949.012458912039</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45949.012458912039</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45949.012458912039</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45949.012458912039</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45949.012458912039</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45949.012458912039</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45949.012458912039</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45949.012458912039</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45949.012458912039</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45949.012458912039</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45949.012458912039</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45949.012458912039</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45949.012458912039</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45949.012458912039</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45949.012458912039</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45949.012458912039</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45949.012458912039</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45949.012458912039</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45949.012458912039</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45949.012458912039</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45949.012458912039</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45949.012458912039</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45949.012458912039</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45949.012458912039</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45949.012458912039</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45949.012458912039</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45949.012458912039</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45949.012458912039</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45949.012458912039</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45949.012458912039</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45949.012458912039</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45949.012458912039</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45949.012458912039</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45949.012458912039</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45949.012458912039</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45949.012458912039</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45949.012458912039</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45949.012458912039</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45949.012458912039</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45949.012458912039</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45949.012458912039</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45949.012458912039</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45949.012458912039</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45949.012458912039</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45949.012458912039</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45949.012458912039</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45949.012458912039</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45949.012458912039</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45949.012458912039</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45949.012458912039</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45949.012458912039</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45949.012458912039</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45949.012458912039</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45949.012458912039</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45949.012458912039</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45949.012458912039</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45949.012458912039</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45949.012458912039</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45949.012458912039</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45949.012458912039</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45949.012458912039</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45949.012458912039</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45949.012458912039</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45949.012458912039</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45949.012458912039</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45949.012458912039</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45949.012458912039</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45949.012458912039</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0"/>
  <sheetViews>
    <sheetView workbookViewId="0">
      <selection activeCell="K5" sqref="K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39054</v>
      </c>
      <c r="B2" s="98" t="str">
        <f>IFERROR(VLOOKUP(D2,DB!A:K,11,0),"")</f>
        <v>R4</v>
      </c>
      <c r="C2" s="99">
        <v>1</v>
      </c>
      <c r="D2" s="95" t="s">
        <v>35082</v>
      </c>
      <c r="E2" s="100" t="s">
        <v>38964</v>
      </c>
      <c r="F2" s="101">
        <v>45703.480717592596</v>
      </c>
      <c r="G2" s="102">
        <f ca="1">IFERROR(NOW()-F2,"")</f>
        <v>245.53174131944252</v>
      </c>
      <c r="H2" s="101">
        <v>45703.474768518521</v>
      </c>
      <c r="I2" s="98" t="str">
        <f>IFERROR(VLOOKUP(D2,DB!A:F,6,0),"")</f>
        <v>SCECO</v>
      </c>
      <c r="J2" s="98" t="str">
        <f>IFERROR(VLOOKUP(D2,DB!A:G,7,0),"")</f>
        <v>Dead</v>
      </c>
      <c r="K2" s="103" t="s">
        <v>39055</v>
      </c>
      <c r="L2" s="95" t="str">
        <f>IFERROR(VLOOKUP(D2,DB!A:I,9,0),"")</f>
        <v>Latis</v>
      </c>
    </row>
    <row r="3" spans="1:16" ht="15" customHeight="1">
      <c r="A3" s="121" t="s">
        <v>39056</v>
      </c>
      <c r="B3" s="121" t="str">
        <f>IFERROR(VLOOKUP(D3,DB!A:K,11,0),"")</f>
        <v>R4</v>
      </c>
      <c r="C3" s="122">
        <v>2</v>
      </c>
      <c r="D3" s="123" t="s">
        <v>28178</v>
      </c>
      <c r="E3" s="100" t="s">
        <v>38964</v>
      </c>
      <c r="F3" s="125">
        <v>45947.495092592595</v>
      </c>
      <c r="G3" s="126">
        <f ca="1">IFERROR(NOW()-F3,"")</f>
        <v>1.5173663194436813</v>
      </c>
      <c r="H3" s="125">
        <v>45947.457812499997</v>
      </c>
      <c r="I3" s="121" t="str">
        <f>IFERROR(VLOOKUP(D3,DB!A:F,6,0),"")</f>
        <v>SCECO</v>
      </c>
      <c r="J3" s="121" t="str">
        <f>IFERROR(VLOOKUP(D3,DB!A:G,7,0),"")</f>
        <v>Dead</v>
      </c>
      <c r="K3" s="127" t="s">
        <v>39057</v>
      </c>
      <c r="L3" s="123" t="str">
        <f>IFERROR(VLOOKUP(D3,DB!A:I,9,0),"")</f>
        <v>Latis</v>
      </c>
    </row>
    <row r="4" spans="1:16" ht="15" customHeight="1">
      <c r="A4" s="121" t="s">
        <v>39058</v>
      </c>
      <c r="B4" s="121" t="str">
        <f>IFERROR(VLOOKUP(D4,DB!A:K,11,0),"")</f>
        <v>R4</v>
      </c>
      <c r="C4" s="122">
        <v>1</v>
      </c>
      <c r="D4" s="123" t="s">
        <v>36696</v>
      </c>
      <c r="E4" s="100" t="s">
        <v>38964</v>
      </c>
      <c r="F4" s="125">
        <v>45948.859212962961</v>
      </c>
      <c r="G4" s="126">
        <f ca="1">IFERROR(NOW()-F4,"")</f>
        <v>0.15324594907724531</v>
      </c>
      <c r="H4" s="125">
        <v>45948.853402777779</v>
      </c>
      <c r="I4" s="121" t="str">
        <f>IFERROR(VLOOKUP(D4,DB!A:F,6,0),"")</f>
        <v>Generator-SG</v>
      </c>
      <c r="J4" s="121" t="str">
        <f>IFERROR(VLOOKUP(D4,DB!A:G,7,0),"")</f>
        <v>Dead</v>
      </c>
      <c r="K4" s="127" t="s">
        <v>39059</v>
      </c>
      <c r="L4" s="123" t="str">
        <f>IFERROR(VLOOKUP(D4,DB!A:I,9,0),"")</f>
        <v>Latis</v>
      </c>
    </row>
    <row r="5" spans="1:16" ht="15" customHeight="1">
      <c r="A5" s="121" t="s">
        <v>39060</v>
      </c>
      <c r="B5" s="121" t="str">
        <f>IFERROR(VLOOKUP(D5,DB!A:K,11,0),"")</f>
        <v>R4</v>
      </c>
      <c r="C5" s="122">
        <v>1</v>
      </c>
      <c r="D5" s="123" t="s">
        <v>35910</v>
      </c>
      <c r="E5" s="100" t="s">
        <v>38964</v>
      </c>
      <c r="F5" s="125"/>
      <c r="G5" s="126">
        <f ca="1">IFERROR(NOW()-F5,"")</f>
        <v>45949.012458912039</v>
      </c>
      <c r="H5" s="125">
        <v>45948.910740740743</v>
      </c>
      <c r="I5" s="121" t="str">
        <f>IFERROR(VLOOKUP(D5,DB!A:F,6,0),"")</f>
        <v>Generator-SG</v>
      </c>
      <c r="J5" s="121" t="str">
        <f>IFERROR(VLOOKUP(D5,DB!A:G,7,0),"")</f>
        <v>Dead</v>
      </c>
      <c r="K5" s="127" t="s">
        <v>39061</v>
      </c>
      <c r="L5" s="123" t="str">
        <f>IFERROR(VLOOKUP(D5,DB!A:I,9,0),"")</f>
        <v>Latis</v>
      </c>
    </row>
    <row r="6" spans="1:16" ht="30.75">
      <c r="A6" s="121" t="s">
        <v>39060</v>
      </c>
      <c r="B6" s="121" t="str">
        <f>IFERROR(VLOOKUP(D6,DB!A:K,11,0),"")</f>
        <v>R4</v>
      </c>
      <c r="C6" s="122">
        <v>1</v>
      </c>
      <c r="D6" s="123" t="s">
        <v>27578</v>
      </c>
      <c r="E6" s="100" t="s">
        <v>38964</v>
      </c>
      <c r="F6" s="125"/>
      <c r="G6" s="126">
        <f ca="1">IFERROR(NOW()-F6,"")</f>
        <v>45949.012458912039</v>
      </c>
      <c r="H6" s="125">
        <v>45948.938356481478</v>
      </c>
      <c r="I6" s="121" t="str">
        <f>IFERROR(VLOOKUP(D6,DB!A:F,6,0),"")</f>
        <v>SCECO</v>
      </c>
      <c r="J6" s="121" t="str">
        <f>IFERROR(VLOOKUP(D6,DB!A:G,7,0),"")</f>
        <v>Dead</v>
      </c>
      <c r="K6" s="127" t="s">
        <v>39062</v>
      </c>
      <c r="L6" s="123" t="str">
        <f>IFERROR(VLOOKUP(D6,DB!A:I,9,0),"")</f>
        <v>Latis</v>
      </c>
    </row>
    <row r="7" spans="1:16" ht="15" customHeight="1">
      <c r="A7" s="121" t="s">
        <v>39060</v>
      </c>
      <c r="B7" s="121" t="str">
        <f>IFERROR(VLOOKUP(D7,DB!A:K,11,0),"")</f>
        <v>R4</v>
      </c>
      <c r="C7" s="122">
        <v>3</v>
      </c>
      <c r="D7" s="123" t="s">
        <v>35060</v>
      </c>
      <c r="E7" s="100" t="s">
        <v>38964</v>
      </c>
      <c r="F7" s="125"/>
      <c r="G7" s="126">
        <f ca="1">IFERROR(NOW()-F7,"")</f>
        <v>45949.012458912039</v>
      </c>
      <c r="H7" s="125">
        <v>45948.956307870372</v>
      </c>
      <c r="I7" s="121" t="str">
        <f>IFERROR(VLOOKUP(D7,DB!A:F,6,0),"")</f>
        <v>Generator-SG</v>
      </c>
      <c r="J7" s="121" t="str">
        <f>IFERROR(VLOOKUP(D7,DB!A:G,7,0),"")</f>
        <v>No BB Shifted</v>
      </c>
      <c r="K7" s="127" t="s">
        <v>39063</v>
      </c>
      <c r="L7" s="123" t="str">
        <f>IFERROR(VLOOKUP(D7,DB!A:I,9,0),"")</f>
        <v>Latis</v>
      </c>
    </row>
    <row r="8" spans="1:16" ht="15" customHeight="1">
      <c r="A8" s="121"/>
      <c r="B8" s="121" t="str">
        <f>IFERROR(VLOOKUP(D8,DB!A:K,11,0),"")</f>
        <v/>
      </c>
      <c r="C8" s="122"/>
      <c r="D8" s="123"/>
      <c r="E8" s="100"/>
      <c r="F8" s="125"/>
      <c r="G8" s="126">
        <f ca="1">IFERROR(NOW()-F8,"")</f>
        <v>45949.012458912039</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45949.012458912039</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45949.012458912039</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45949.012458912039</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45949.012458912039</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45949.012458912039</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45949.012458912039</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45949.012458912039</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45949.012458912039</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45949.012458912039</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45949.012458912039</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45949.012458912039</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45949.012458912039</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45949.012458912039</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45949.012458912039</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45949.012458912039</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45949.012458912039</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45949.012458912039</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45949.012458912039</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45949.012458912039</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45949.012458912039</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45949.012458912039</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45949.012458912039</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24"/>
      <c r="F31" s="125"/>
      <c r="G31" s="126">
        <f ca="1">IFERROR(NOW()-F31,"")</f>
        <v>45949.012458912039</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24"/>
      <c r="F32" s="125"/>
      <c r="G32" s="126">
        <f ca="1">IFERROR(NOW()-F32,"")</f>
        <v>45949.012458912039</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45949.012458912039</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45949.012458912039</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45949.012458912039</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45949.012458912039</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45949.012458912039</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45949.012458912039</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45949.012458912039</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45949.012458912039</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45949.012458912039</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45949.012458912039</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45949.012458912039</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45949.012458912039</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45949.012458912039</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45949.012458912039</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45949.012458912039</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45949.012458912039</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45949.012458912039</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45949.012458912039</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45949.012458912039</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45949.012458912039</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45949.012458912039</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45949.012458912039</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45949.012458912039</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45949.012458912039</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45949.012458912039</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45949.012458912039</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45949.012458912039</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45949.012458912039</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45949.012458912039</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45949.012458912039</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45949.012458912039</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45949.012458912039</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45949.012458912039</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45949.012458912039</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45949.012458912039</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45949.012458912039</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45949.012458912039</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45949.012458912039</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45949.012458912039</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45949.012458912039</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45949.012458912039</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45949.012458912039</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45949.012458912039</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45949.012458912039</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45949.012458912039</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45949.012458912039</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45949.012458912039</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45949.012458912039</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45949.012458912039</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45949.012458912039</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45949.012458912039</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45949.012458912039</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45949.012458912039</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45949.012458912039</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45949.012458912039</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45949.012458912039</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45949.012458912039</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45949.012458912039</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45949.012458912039</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45949.012458912039</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45949.012458912039</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45949.012458912039</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45949.012458912039</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45949.012458912039</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45949.012458912039</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45949.012458912039</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45949.012458912039</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45949.012458912039</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45949.012458912039</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45949.012458912039</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45949.012458912039</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45949.012458912039</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45949.012458912039</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45949.012458912039</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45949.012458912039</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45949.012458912039</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45949.012458912039</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45949.012458912039</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45949.012458912039</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45949.012458912039</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45949.012458912039</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45949.012458912039</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45949.012458912039</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45949.012458912039</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45949.012458912039</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45949.012458912039</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45949.012458912039</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45949.012458912039</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45949.012458912039</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45949.012458912039</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45949.012458912039</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45949.012458912039</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45949.012458912039</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45949.012458912039</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45949.012458912039</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45949.012458912039</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45949.012458912039</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45949.012458912039</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45949.012458912039</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45949.012458912039</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45949.012458912039</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45949.012458912039</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45949.012458912039</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45949.012458912039</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45949.012458912039</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45949.012458912039</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45949.012458912039</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45949.012458912039</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45949.012458912039</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45949.012458912039</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45949.012458912039</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45949.012458912039</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45949.012458912039</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45949.012458912039</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45949.012458912039</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45949.012458912039</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45949.012458912039</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45949.012458912039</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45949.012458912039</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45949.012458912039</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45949.012458912039</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45949.012458912039</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45949.012458912039</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45949.012458912039</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45949.012458912039</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45949.012458912039</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45949.012458912039</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45949.012458912039</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45949.012458912039</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45949.012458912039</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45949.012458912039</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45949.012458912039</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45949.012458912039</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45949.012458912039</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45949.012458912039</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45949.012458912039</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45949.012458912039</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45949.012458912039</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45949.012458912039</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45949.012458912039</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45949.012458912039</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45949.012458912039</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45949.012458912039</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45949.012458912039</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45949.012458912039</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45949.012458912039</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45949.012458912039</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45949.012458912039</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45949.012458912039</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45949.012458912039</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45949.012458912039</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45949.012458912039</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45949.012458912039</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45949.012458912039</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45949.012458912039</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45949.012458912039</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45949.012458912039</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45949.012458912039</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45949.012458912039</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45949.012458912039</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45949.012458912039</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45949.012458912039</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45949.012458912039</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45949.012458912039</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45949.012458912039</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45949.012458912039</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45949.012458912039</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45949.012458912039</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45949.012458912039</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45949.012458912039</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45949.012458912039</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45949.012458912039</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45949.012458912039</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45949.012458912039</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45949.012458912039</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45949.012458912039</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45949.012458912039</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45949.012458912039</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45949.012458912039</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45949.012458912039</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45949.012458912039</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45949.012458912039</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45949.012458912039</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45949.012458912039</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45949.012458912039</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45949.012458912039</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45949.012458912039</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45949.012458912039</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45949.012458912039</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45949.012458912039</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45949.012458912039</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45949.012458912039</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45949.012458912039</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45949.012458912039</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45949.012458912039</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45949.012458912039</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45949.012458912039</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45949.012458912039</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45949.012458912039</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45949.012458912039</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45949.012458912039</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45949.012458912039</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45949.012458912039</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45949.012458912039</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45949.012458912039</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45949.012458912039</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45949.012458912039</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45949.012458912039</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45949.012458912039</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45949.012458912039</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45949.012458912039</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45949.012458912039</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45949.012458912039</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45949.012458912039</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45949.012458912039</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45949.012458912039</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45949.012458912039</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45949.012458912039</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45949.012458912039</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45949.012458912039</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45949.012458912039</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45949.012458912039</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45949.012458912039</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45949.012458912039</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45949.012458912039</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45949.012458912039</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45949.012458912039</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45949.012458912039</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45949.012458912039</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45949.012458912039</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45949.012458912039</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45949.012458912039</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45949.012458912039</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45949.012458912039</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45949.012458912039</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45949.012458912039</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45949.012458912039</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45949.012458912039</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45949.012458912039</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45949.012458912039</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45949.012458912039</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45949.012458912039</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45949.012458912039</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45949.012458912039</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45949.012458912039</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45949.012458912039</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45949.012458912039</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45949.012458912039</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45949.012458912039</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45949.012458912039</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45949.012458912039</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45949.012458912039</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45949.012458912039</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45949.012458912039</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45949.012458912039</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45949.012458912039</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45949.012458912039</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45949.012458912039</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45949.012458912039</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45949.012458912039</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45949.012458912039</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45949.012458912039</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45949.012458912039</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45949.012458912039</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45949.012458912039</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45949.012458912039</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45949.012458912039</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45949.012458912039</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45949.012458912039</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45949.012458912039</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45949.012458912039</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45949.012458912039</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45949.012458912039</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45949.012458912039</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45949.012458912039</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45949.012458912039</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45949.012458912039</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45949.012458912039</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45949.012458912039</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45949.012458912039</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45949.012458912039</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45949.012458912039</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45949.012458912039</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45949.012458912039</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45949.012458912039</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45949.012458912039</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45949.012458912039</v>
      </c>
      <c r="H319" s="125"/>
      <c r="I319" s="121" t="str">
        <f>IFERROR(VLOOKUP(D319,DB!A:F,6,0),"")</f>
        <v/>
      </c>
      <c r="J319" s="121" t="str">
        <f>IFERROR(VLOOKUP(D319,DB!A:G,7,0),"")</f>
        <v/>
      </c>
      <c r="K319" s="127"/>
      <c r="L319" s="123" t="str">
        <f>IFERROR(VLOOKUP(D319,DB!A:I,9,0),"")</f>
        <v/>
      </c>
    </row>
    <row r="320" spans="1:12" ht="15" customHeight="1">
      <c r="A320" s="128"/>
      <c r="B320" s="128" t="str">
        <f>IFERROR(VLOOKUP(D320,DB!A:K,11,0),"")</f>
        <v/>
      </c>
      <c r="C320" s="129"/>
      <c r="D320" s="130"/>
      <c r="E320" s="131"/>
      <c r="F320" s="132"/>
      <c r="G320" s="133">
        <f ca="1">IFERROR(NOW()-F320,"")</f>
        <v>45949.012458912039</v>
      </c>
      <c r="H320" s="132"/>
      <c r="I320" s="128" t="str">
        <f>IFERROR(VLOOKUP(D320,DB!A:F,6,0),"")</f>
        <v/>
      </c>
      <c r="J320" s="128" t="str">
        <f>IFERROR(VLOOKUP(D320,DB!A:G,7,0),"")</f>
        <v/>
      </c>
      <c r="K320" s="134"/>
      <c r="L320" s="130" t="str">
        <f>IFERROR(VLOOKUP(D320,DB!A:I,9,0),"")</f>
        <v/>
      </c>
    </row>
  </sheetData>
  <dataValidations count="2">
    <dataValidation allowBlank="1" showInputMessage="1" showErrorMessage="1" sqref="E1" xr:uid="{A4F81451-56CC-4543-9497-104C4E44EE4B}"/>
    <dataValidation type="list" allowBlank="1" showInputMessage="1" showErrorMessage="1" sqref="E2:E3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tabSelected="1" workbookViewId="0">
      <selection activeCell="K15" sqref="K15"/>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39064</v>
      </c>
      <c r="B2" s="37" t="str">
        <f>IFERROR(VLOOKUP(D2,DB!A:K,11,0),"")</f>
        <v>R5</v>
      </c>
      <c r="C2" s="37">
        <v>3</v>
      </c>
      <c r="D2" s="120" t="s">
        <v>36000</v>
      </c>
      <c r="E2" s="37" t="s">
        <v>38964</v>
      </c>
      <c r="F2" s="38">
        <v>45891.832060185188</v>
      </c>
      <c r="G2" s="151">
        <f ca="1">IFERROR(NOW()-F2,"")</f>
        <v>57.180398726850399</v>
      </c>
      <c r="H2" s="38">
        <v>45891.790393518517</v>
      </c>
      <c r="I2" s="37" t="str">
        <f>IFERROR(VLOOKUP(D2,DB!A:F,6,0),"")</f>
        <v>Generator-SG</v>
      </c>
      <c r="J2" s="37" t="str">
        <f>IFERROR(VLOOKUP(D2,DB!A:G,7,0),"")</f>
        <v>Vandalized</v>
      </c>
      <c r="K2" s="37" t="s">
        <v>39065</v>
      </c>
      <c r="L2" s="37" t="str">
        <f>IFERROR(VLOOKUP(D2,DB!A:I,9,0),"")</f>
        <v>Latis</v>
      </c>
      <c r="M2" s="119"/>
    </row>
    <row r="3" spans="1:13" ht="30.75">
      <c r="A3" s="37" t="s">
        <v>39066</v>
      </c>
      <c r="B3" s="37" t="str">
        <f>IFERROR(VLOOKUP(D3,DB!A:K,11,0),"")</f>
        <v>R5</v>
      </c>
      <c r="C3" s="37">
        <v>1</v>
      </c>
      <c r="D3" s="37" t="s">
        <v>31295</v>
      </c>
      <c r="E3" s="37" t="s">
        <v>39045</v>
      </c>
      <c r="F3" s="38">
        <v>45926.188877314817</v>
      </c>
      <c r="G3" s="151">
        <f t="shared" ref="G3" ca="1" si="0">IFERROR(NOW()-F3,"")</f>
        <v>22.823581597222073</v>
      </c>
      <c r="H3" s="38">
        <v>45926.158159722225</v>
      </c>
      <c r="I3" s="37" t="str">
        <f>IFERROR(VLOOKUP(D3,DB!A:F,6,0),"")</f>
        <v>SCECO</v>
      </c>
      <c r="J3" s="37" t="str">
        <f>IFERROR(VLOOKUP(D3,DB!A:G,7,0),"")</f>
        <v>Good</v>
      </c>
      <c r="K3" s="37" t="s">
        <v>39067</v>
      </c>
      <c r="L3" s="37" t="str">
        <f>IFERROR(VLOOKUP(D3,DB!A:I,9,0),"")</f>
        <v>Latis</v>
      </c>
      <c r="M3" s="119"/>
    </row>
    <row r="4" spans="1:13" ht="30.75">
      <c r="A4" s="37" t="s">
        <v>39068</v>
      </c>
      <c r="B4" s="37" t="str">
        <f>IFERROR(VLOOKUP(D4,DB!A:K,11,0),"")</f>
        <v>R5</v>
      </c>
      <c r="C4" s="37">
        <v>2</v>
      </c>
      <c r="D4" s="37" t="s">
        <v>31159</v>
      </c>
      <c r="E4" s="37" t="s">
        <v>38964</v>
      </c>
      <c r="F4" s="38">
        <v>45944.771574074075</v>
      </c>
      <c r="G4" s="39">
        <f t="shared" ref="G4" ca="1" si="1">IFERROR(NOW()-F4,"")</f>
        <v>4.2408848379636765</v>
      </c>
      <c r="H4" s="38">
        <v>45944.676192129627</v>
      </c>
      <c r="I4" s="37" t="str">
        <f>IFERROR(VLOOKUP(D4,DB!A:F,6,0),"")</f>
        <v>SCECO</v>
      </c>
      <c r="J4" s="37" t="str">
        <f>IFERROR(VLOOKUP(D4,DB!A:G,7,0),"")</f>
        <v>Dead</v>
      </c>
      <c r="K4" s="37" t="s">
        <v>39069</v>
      </c>
      <c r="L4" s="37" t="str">
        <f>IFERROR(VLOOKUP(D4,DB!A:I,9,0),"")</f>
        <v>Latis</v>
      </c>
    </row>
    <row r="5" spans="1:13" ht="45.75">
      <c r="A5" s="164" t="s">
        <v>39070</v>
      </c>
      <c r="B5" s="164" t="str">
        <f>IFERROR(VLOOKUP(D5,DB!A:K,11,0),"")</f>
        <v>R5</v>
      </c>
      <c r="C5" s="164">
        <v>1</v>
      </c>
      <c r="D5" s="164" t="s">
        <v>34747</v>
      </c>
      <c r="E5" s="164" t="s">
        <v>39045</v>
      </c>
      <c r="F5" s="165">
        <v>45948.661111111112</v>
      </c>
      <c r="G5" s="166">
        <f ca="1">IFERROR(NOW()-F5,"")</f>
        <v>0.35134780092630535</v>
      </c>
      <c r="H5" s="165">
        <v>45948.661111111112</v>
      </c>
      <c r="I5" s="164" t="str">
        <f>IFERROR(VLOOKUP(D5,DB!A:F,6,0),"")</f>
        <v>SCECO</v>
      </c>
      <c r="J5" s="164" t="str">
        <f>IFERROR(VLOOKUP(D5,DB!A:G,7,0),"")</f>
        <v>Dead</v>
      </c>
      <c r="K5" s="164" t="s">
        <v>39071</v>
      </c>
      <c r="L5" s="164" t="str">
        <f>IFERROR(VLOOKUP(D5,DB!A:I,9,0),"")</f>
        <v>Latis</v>
      </c>
    </row>
    <row r="6" spans="1:13" ht="15">
      <c r="A6" s="164" t="s">
        <v>39072</v>
      </c>
      <c r="B6" s="164" t="str">
        <f>IFERROR(VLOOKUP(D6,DB!A:K,11,0),"")</f>
        <v>R5</v>
      </c>
      <c r="C6" s="164">
        <v>2</v>
      </c>
      <c r="D6" s="164" t="s">
        <v>31571</v>
      </c>
      <c r="E6" s="164" t="s">
        <v>38964</v>
      </c>
      <c r="F6" s="165">
        <v>45948.967928240738</v>
      </c>
      <c r="G6" s="166">
        <f ca="1">IFERROR(NOW()-F6,"")</f>
        <v>4.453067130089039E-2</v>
      </c>
      <c r="H6" s="165">
        <v>45948.956875000003</v>
      </c>
      <c r="I6" s="164" t="str">
        <f>IFERROR(VLOOKUP(D6,DB!A:F,6,0),"")</f>
        <v>SCECO</v>
      </c>
      <c r="J6" s="164" t="str">
        <f>IFERROR(VLOOKUP(D6,DB!A:G,7,0),"")</f>
        <v>Dead</v>
      </c>
      <c r="K6" s="164" t="s">
        <v>39073</v>
      </c>
      <c r="L6" s="164" t="str">
        <f>IFERROR(VLOOKUP(D6,DB!A:I,9,0),"")</f>
        <v>Latis</v>
      </c>
    </row>
    <row r="7" spans="1:13" ht="15">
      <c r="A7" s="164"/>
      <c r="B7" s="164" t="str">
        <f>IFERROR(VLOOKUP(D7,DB!A:K,11,0),"")</f>
        <v/>
      </c>
      <c r="C7" s="164"/>
      <c r="D7" s="164"/>
      <c r="E7" s="164"/>
      <c r="F7" s="165"/>
      <c r="G7" s="166">
        <f ca="1">IFERROR(NOW()-F7,"")</f>
        <v>45949.012458912039</v>
      </c>
      <c r="H7" s="165"/>
      <c r="I7" s="164" t="str">
        <f>IFERROR(VLOOKUP(D7,DB!A:F,6,0),"")</f>
        <v/>
      </c>
      <c r="J7" s="164" t="str">
        <f>IFERROR(VLOOKUP(D7,DB!A:G,7,0),"")</f>
        <v/>
      </c>
      <c r="K7" s="164"/>
      <c r="L7" s="164" t="str">
        <f>IFERROR(VLOOKUP(D7,DB!A:I,9,0),"")</f>
        <v/>
      </c>
    </row>
    <row r="8" spans="1:13" ht="15.75">
      <c r="A8" s="164"/>
      <c r="B8" s="164" t="str">
        <f>IFERROR(VLOOKUP(D8,DB!A:K,11,0),"")</f>
        <v/>
      </c>
      <c r="C8" s="164"/>
      <c r="D8" s="167"/>
      <c r="E8" s="164"/>
      <c r="F8" s="165"/>
      <c r="G8" s="166">
        <f ca="1">IFERROR(NOW()-F8,"")</f>
        <v>45949.012458912039</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45949.012458912039</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45949.012458912039</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45949.012458912039</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45949.012458912039</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45949.012458912039</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45949.012458912039</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45949.012458912039</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45949.012458912039</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45949.012458912039</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45949.012458912039</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45949.012458912039</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45949.012458912039</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45949.012458912039</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45949.012458912039</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45949.012458912039</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45949.012458912039</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45949.012458912039</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45949.012458912039</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45949.012458912039</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45949.012458912039</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45949.012458912039</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45949.012458912039</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45949.012458912039</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45949.012458912039</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45949.012458912039</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45949.012458912039</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45949.012458912039</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45949.012458912039</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45949.012458912039</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45949.012458912039</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45949.012458912039</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45949.012458912039</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45949.012458912039</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45949.012458912039</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45949.012458912039</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45949.012458912039</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45949.012458912039</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45949.012458912039</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45949.012458912039</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45949.012458912039</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45949.012458912039</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45949.012458912039</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45949.012458912039</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45949.012458912039</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45949.012458912039</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45949.012458912039</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45949.012458912039</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45949.012458912039</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45949.012458912039</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45949.012458912039</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45949.012458912039</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45949.012458912039</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45949.012458912039</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45949.012458912039</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45949.012458912039</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45949.012458912039</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45949.012458912039</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45949.012458912039</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45949.012458912039</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45949.012458912039</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45949.012458912039</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45949.012458912039</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45949.012458912039</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45949.012458912039</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45949.012458912039</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45949.012458912039</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45949.012458912039</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45949.012458912039</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45949.012458912039</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45949.012458912039</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45949.012458912039</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45949.012458912039</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45949.012458912039</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45949.012458912039</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45949.012458912039</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45949.012458912039</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45949.012458912039</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45949.012458912039</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45949.012458912039</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45949.012458912039</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45949.012458912039</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45949.012458912039</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45949.012458912039</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45949.012458912039</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45949.012458912039</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45949.012458912039</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45949.012458912039</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45949.012458912039</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45949.012458912039</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45949.012458912039</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45949.012458912039</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45949.012458912039</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45949.012458912039</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45949.012458912039</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45949.012458912039</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45949.012458912039</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45949.012458912039</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45949.012458912039</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45949.012458912039</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45949.012458912039</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45949.012458912039</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45949.012458912039</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45949.012458912039</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45949.012458912039</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45949.012458912039</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45949.012458912039</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45949.012458912039</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45949.012458912039</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45949.012458912039</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45949.012458912039</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45949.012458912039</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45949.012458912039</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45949.012458912039</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45949.012458912039</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45949.012458912039</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45949.012458912039</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45949.012458912039</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45949.012458912039</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45949.012458912039</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45949.012458912039</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45949.012458912039</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45949.012458912039</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45949.012458912039</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45949.012458912039</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45949.012458912039</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45949.012458912039</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45949.012458912039</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45949.012458912039</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45949.012458912039</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45949.012458912039</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45949.012458912039</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45949.012458912039</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45949.012458912039</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45949.012458912039</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45949.012458912039</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45949.012458912039</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45949.012458912039</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45949.012458912039</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45949.012458912039</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45949.012458912039</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45949.012458912039</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45949.012458912039</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45949.012458912039</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45949.012458912039</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45949.012458912039</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45949.012458912039</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45949.012458912039</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45949.012458912039</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45949.012458912039</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45949.012458912039</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45949.012458912039</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45949.012458912039</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45949.012458912039</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45949.012458912039</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45949.012458912039</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45949.012458912039</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45949.012458912039</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45949.012458912039</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45949.012458912039</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45949.012458912039</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45949.012458912039</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45949.012458912039</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45949.012458912039</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45949.012458912039</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45949.012458912039</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45949.012458912039</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45949.012458912039</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45949.012458912039</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45949.012458912039</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45949.012458912039</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45949.012458912039</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45949.012458912039</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45949.012458912039</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45949.012458912039</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45949.012458912039</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45949.012458912039</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45949.012458912039</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45949.012458912039</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45949.012458912039</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45949.012458912039</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45949.012458912039</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45949.012458912039</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45949.012458912039</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45949.012458912039</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45949.012458912039</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45949.012458912039</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45949.012458912039</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45949.012458912039</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45949.012458912039</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45949.012458912039</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45949.012458912039</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45949.012458912039</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45949.012458912039</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45949.012458912039</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45949.012458912039</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45949.012458912039</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45949.012458912039</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45949.012458912039</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45949.012458912039</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45949.012458912039</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45949.012458912039</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45949.012458912039</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45949.012458912039</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45949.012458912039</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45949.012458912039</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45949.012458912039</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45949.012458912039</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45949.012458912039</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45949.012458912039</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45949.012458912039</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45949.012458912039</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45949.012458912039</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45949.012458912039</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45949.012458912039</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45949.012458912039</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45949.012458912039</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45949.012458912039</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45949.012458912039</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45949.012458912039</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45949.012458912039</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45949.012458912039</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45949.012458912039</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45949.012458912039</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45949.012458912039</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45949.012458912039</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45949.012458912039</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45949.012458912039</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45949.012458912039</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45949.012458912039</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45949.012458912039</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45949.012458912039</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45949.012458912039</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45949.012458912039</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45949.012458912039</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45949.012458912039</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45949.012458912039</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45949.012458912039</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45949.012458912039</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45949.012458912039</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45949.012458912039</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45949.012458912039</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45949.012458912039</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45949.012458912039</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45949.012458912039</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45949.012458912039</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45949.012458912039</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45949.012458912039</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45949.012458912039</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45949.012458912039</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45949.012458912039</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45949.012458912039</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45949.012458912039</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45949.012458912039</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45949.012458912039</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45949.012458912039</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45949.012458912039</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45949.012458912039</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45949.012458912039</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45949.012458912039</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45949.012458912039</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45949.012458912039</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45949.012458912039</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45949.012458912039</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45949.012458912039</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45949.012458912039</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45949.012458912039</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45949.012458912039</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45949.012458912039</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45949.012458912039</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45949.012458912039</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45949.012458912039</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45949.012458912039</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45949.012458912039</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45949.012458912039</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45949.012458912039</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45949.012458912039</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45949.012458912039</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45949.012458912039</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45949.012458912039</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45949.012458912039</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45949.012458912039</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45949.012458912039</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45949.012458912039</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45949.012458912039</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45949.012458912039</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45949.012458912039</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45949.012458912039</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45949.012458912039</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45949.012458912039</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45949.012458912039</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45949.012458912039</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45949.012458912039</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45949.012458912039</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45949.012458912039</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45949.012458912039</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45949.012458912039</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45949.012458912039</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45949.012458912039</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45949.012458912039</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45949.012458912039</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45949.012458912039</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45949.012458912039</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45949.012458912039</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45949.012458912039</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45949.012458912039</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45949.012458912039</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45949.012458912039</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45949.012458912039</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45949.012458912039</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45949.012458912039</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45949.012458912039</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45949.012458912039</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45949.012458912039</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45949.012458912039</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45949.012458912039</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45949.012458912039</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45949.012458912039</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45949.012458912039</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45949.012458912039</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45949.012458912039</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45949.012458912039</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45949.012458912039</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45949.012458912039</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45949.012458912039</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45949.012458912039</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45949.012458912039</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45949.012458912039</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45949.012458912039</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45949.012458912039</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45949.012458912039</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45949.012458912039</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45949.012458912039</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45949.012458912039</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45949.012458912039</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45949.012458912039</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45949.012458912039</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45949.012458912039</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45949.012458912039</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45949.012458912039</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45949.012458912039</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45949.012458912039</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45949.012458912039</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45949.012458912039</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45949.012458912039</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45949.012458912039</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45949.012458912039</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45949.012458912039</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45949.012458912039</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45949.012458912039</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45949.012458912039</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45949.012458912039</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45949.012458912039</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45949.012458912039</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45949.012458912039</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45949.012458912039</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45949.012458912039</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45949.012458912039</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45949.012458912039</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45949.012458912039</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45949.012458912039</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45949.012458912039</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45949.012458912039</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45949.012458912039</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45949.012458912039</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45949.012458912039</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45949.012458912039</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45949.012458912039</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45949.012458912039</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45949.012458912039</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45949.012458912039</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45949.012458912039</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45949.012458912039</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45949.012458912039</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45949.012458912039</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45949.012458912039</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45949.012458912039</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45949.012458912039</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45949.012458912039</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45949.012458912039</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45949.012458912039</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45949.012458912039</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45949.012458912039</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45949.012458912039</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45949.012458912039</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45949.012458912039</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45949.012458912039</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45949.012458912039</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45949.012458912039</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45949.012458912039</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45949.012458912039</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45949.012458912039</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45949.012458912039</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45949.012458912039</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45949.012458912039</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45949.012458912039</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45949.012458912039</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45949.012458912039</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45949.012458912039</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45949.012458912039</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45949.012458912039</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45949.012458912039</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45949.012458912039</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45949.012458912039</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45949.012458912039</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45949.012458912039</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45949.012458912039</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45949.012458912039</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45949.012458912039</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45949.012458912039</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45949.012458912039</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45949.012458912039</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45949.012458912039</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45949.012458912039</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45949.012458912039</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45949.012458912039</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45949.012458912039</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45949.012458912039</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45949.012458912039</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45949.012458912039</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45949.012458912039</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45949.012458912039</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45949.012458912039</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45949.012458912039</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45949.012458912039</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45949.012458912039</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45949.012458912039</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45949.012458912039</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45949.012458912039</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45949.012458912039</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45949.012458912039</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45949.012458912039</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45949.012458912039</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45949.012458912039</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45949.012458912039</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45949.012458912039</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45949.012458912039</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45949.012458912039</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45949.012458912039</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45949.012458912039</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45949.012458912039</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45949.012458912039</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45949.012458912039</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45949.012458912039</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45949.012458912039</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45949.012458912039</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45949.012458912039</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45949.012458912039</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45949.012458912039</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45949.012458912039</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45949.012458912039</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45949.012458912039</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45949.012458912039</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45949.012458912039</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45949.012458912039</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45949.012458912039</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45949.012458912039</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45949.012458912039</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45949.012458912039</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45949.012458912039</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45949.012458912039</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45949.012458912039</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45949.012458912039</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45949.012458912039</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45949.012458912039</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45949.012458912039</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45949.012458912039</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45949.012458912039</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45949.012458912039</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45949.012458912039</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45949.012458912039</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45949.012458912039</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45949.012458912039</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45949.012458912039</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45949.012458912039</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45949.012458912039</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45949.012458912039</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45949.012458912039</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45949.012458912039</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45949.012458912039</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45949.012458912039</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45949.012458912039</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45949.012458912039</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45949.012458912039</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45949.012458912039</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45949.012458912039</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45949.012458912039</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45949.012458912039</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45949.012458912039</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45949.012458912039</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45949.012458912039</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45949.012458912039</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45949.012458912039</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45949.012458912039</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45949.012458912039</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45949.012458912039</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45949.012458912039</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45949.012458912039</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45949.012458912039</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45949.012458912039</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45949.012458912039</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45949.012458912039</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45949.012458912039</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45949.012458912039</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45949.012458912039</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45949.012458912039</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45949.012458912039</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45949.012458912039</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45949.012458912039</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45949.012458912039</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45949.012458912039</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45949.012458912039</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45949.012458912039</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45949.012458912039</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45949.012458912039</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45949.012458912039</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45949.012458912039</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45949.012458912039</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45949.012458912039</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45949.012458912039</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45949.012458912039</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45949.012458912039</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45949.012458912039</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45949.012458912039</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45949.012458912039</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45949.012458912039</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45949.012458912039</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45949.012458912039</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45949.012458912039</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45949.012458912039</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45949.012458912039</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45949.012458912039</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45949.012458912039</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45949.012458912039</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45949.012458912039</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45949.012458912039</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45949.012458912039</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45949.012458912039</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45949.012458912039</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45949.012458912039</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45949.012458912039</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45949.012458912039</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45949.012458912039</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45949.012458912039</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45949.012458912039</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45949.012458912039</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45949.012458912039</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45949.012458912039</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45949.012458912039</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45949.012458912039</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45949.012458912039</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45949.012458912039</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45949.012458912039</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45949.012458912039</v>
      </c>
      <c r="H561" s="165"/>
      <c r="I561" s="164" t="str">
        <f>IFERROR(VLOOKUP(D561,DB!A:F,6,0),"")</f>
        <v/>
      </c>
      <c r="J561" s="164" t="str">
        <f>IFERROR(VLOOKUP(D561,DB!A:G,7,0),"")</f>
        <v/>
      </c>
      <c r="K561" s="164"/>
      <c r="L561" s="164" t="str">
        <f>IFERROR(VLOOKUP(D561,DB!A:I,9,0),"")</f>
        <v/>
      </c>
    </row>
    <row r="562" spans="1:12" ht="15"/>
    <row r="563" spans="1:12" ht="15"/>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71" ht="15"/>
    <row r="672" ht="15"/>
    <row r="674" ht="15"/>
    <row r="675" ht="15"/>
    <row r="676" ht="15"/>
    <row r="677" ht="15"/>
    <row r="679" ht="15"/>
    <row r="680" ht="15"/>
    <row r="687" ht="15"/>
    <row r="688" ht="15"/>
    <row r="689" ht="15"/>
    <row r="690" ht="15"/>
    <row r="691" ht="15"/>
    <row r="692" ht="15"/>
    <row r="695" ht="15"/>
    <row r="696" ht="15"/>
    <row r="697" ht="15"/>
    <row r="698" ht="15"/>
    <row r="699" ht="15"/>
    <row r="700" ht="15"/>
    <row r="701" ht="15"/>
    <row r="702" ht="15"/>
    <row r="703" ht="15"/>
    <row r="704" ht="15"/>
    <row r="705" ht="15"/>
    <row r="706"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800" ht="15"/>
    <row r="801" ht="15"/>
    <row r="802" ht="15"/>
    <row r="803" ht="15"/>
    <row r="804" ht="15"/>
    <row r="805" ht="15"/>
    <row r="806" ht="15"/>
    <row r="807" ht="15"/>
    <row r="808" ht="15"/>
    <row r="809"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90" ht="15"/>
    <row r="891" ht="15"/>
    <row r="892" ht="15"/>
    <row r="894" ht="15"/>
    <row r="895" ht="15"/>
    <row r="897" ht="15"/>
    <row r="898"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8" ht="15"/>
    <row r="929" ht="15"/>
    <row r="1099" ht="15"/>
    <row r="1100" ht="15"/>
    <row r="1101" ht="15"/>
    <row r="1102" ht="15"/>
    <row r="1103" ht="15"/>
    <row r="1104"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7" ht="15"/>
    <row r="1168" ht="15"/>
    <row r="1174" ht="15"/>
    <row r="1175" ht="15"/>
    <row r="1177" ht="15"/>
    <row r="1178" ht="15"/>
    <row r="1179" ht="15"/>
    <row r="1180" ht="15"/>
    <row r="1181" ht="15"/>
    <row r="1182" ht="15"/>
    <row r="1183" ht="15"/>
    <row r="1185" ht="15"/>
    <row r="1186" ht="15"/>
    <row r="1187" ht="15"/>
    <row r="1189" ht="15"/>
    <row r="1190"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32" ht="15"/>
    <row r="1233"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6" ht="15"/>
    <row r="1257" ht="15"/>
    <row r="1258" ht="15"/>
    <row r="1259" ht="15"/>
    <row r="1260" ht="15"/>
    <row r="1261" ht="15"/>
    <row r="1262" ht="15"/>
    <row r="1263" ht="15"/>
    <row r="1264" ht="15"/>
    <row r="1265" ht="15"/>
    <row r="1266" ht="15"/>
    <row r="1267" ht="15"/>
    <row r="1268" ht="15"/>
    <row r="1269" ht="15"/>
    <row r="1271" ht="15"/>
    <row r="1272" ht="15"/>
    <row r="1273" ht="15"/>
    <row r="1274" ht="15"/>
    <row r="1275" ht="15"/>
    <row r="1276" ht="15"/>
    <row r="1277" ht="15"/>
    <row r="1278" ht="15"/>
    <row r="1279" ht="15"/>
    <row r="1280" ht="15"/>
    <row r="1281" ht="15"/>
    <row r="1282" ht="15"/>
    <row r="1285" ht="15"/>
    <row r="1286" ht="15"/>
    <row r="1287" ht="15"/>
    <row r="1288" ht="15"/>
    <row r="1289" ht="15"/>
    <row r="1290" ht="15"/>
    <row r="1291" ht="15"/>
    <row r="1293" ht="15"/>
    <row r="1294" ht="15"/>
    <row r="1295" ht="15"/>
    <row r="1296" ht="15"/>
    <row r="1297" ht="15"/>
    <row r="1298" ht="15"/>
    <row r="1299" ht="15"/>
    <row r="1300" ht="15"/>
    <row r="1301" ht="15"/>
    <row r="1302" ht="15"/>
    <row r="1303" ht="15"/>
    <row r="1305" ht="15"/>
    <row r="1306" ht="15"/>
    <row r="1307" ht="15"/>
    <row r="1308" ht="15"/>
    <row r="1309" ht="15"/>
    <row r="1310" ht="15"/>
    <row r="1311" ht="15"/>
    <row r="1312" ht="15"/>
    <row r="1313" ht="15"/>
    <row r="1314" ht="15"/>
    <row r="1322" ht="15"/>
    <row r="1323" ht="15"/>
    <row r="1326" ht="15"/>
    <row r="1327" ht="15"/>
    <row r="1328" ht="15"/>
    <row r="1329" ht="15"/>
    <row r="1330" ht="15"/>
    <row r="1331" ht="15"/>
    <row r="1332" ht="15"/>
    <row r="1333" ht="15"/>
    <row r="1336" ht="15"/>
    <row r="1337"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3"/>
  <sheetViews>
    <sheetView workbookViewId="0">
      <selection activeCell="K5" sqref="K5"/>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39074</v>
      </c>
      <c r="B2" s="143" t="s">
        <v>5398</v>
      </c>
      <c r="C2" s="142">
        <v>1</v>
      </c>
      <c r="D2" s="143" t="s">
        <v>34463</v>
      </c>
      <c r="E2" s="142" t="s">
        <v>39075</v>
      </c>
      <c r="F2" s="144">
        <v>45926.772847222222</v>
      </c>
      <c r="G2" s="145">
        <f ca="1">IFERROR(NOW()-F2,"-")</f>
        <v>22.239611689816229</v>
      </c>
      <c r="H2" s="146">
        <v>45927.449074074102</v>
      </c>
      <c r="I2" s="143" t="str">
        <f>IFERROR(VLOOKUP(D2,DB!A:F,6,0),"")</f>
        <v>SCECO</v>
      </c>
      <c r="J2" s="143" t="str">
        <f>IFERROR(VLOOKUP(D2,DB!A:G,7,0),"")</f>
        <v>Weak</v>
      </c>
      <c r="K2" s="142" t="s">
        <v>39076</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39077</v>
      </c>
      <c r="B3" s="143" t="str">
        <f>IFERROR(VLOOKUP(D3,DB!A:K,11,0),"")</f>
        <v>R6</v>
      </c>
      <c r="C3" s="142">
        <v>1</v>
      </c>
      <c r="D3" s="143" t="s">
        <v>34282</v>
      </c>
      <c r="E3" s="142" t="s">
        <v>38964</v>
      </c>
      <c r="F3" s="146">
        <v>45939.529062499998</v>
      </c>
      <c r="G3" s="145">
        <f ca="1">IFERROR(NOW()-F3,"-")</f>
        <v>9.4833964120407472</v>
      </c>
      <c r="H3" s="146">
        <v>45927.987534722219</v>
      </c>
      <c r="I3" s="143" t="str">
        <f>IFERROR(VLOOKUP(D3,DB!A:F,6,0),"")</f>
        <v>SCECO</v>
      </c>
      <c r="J3" s="143" t="str">
        <f>IFERROR(VLOOKUP(D3,DB!A:G,7,0),"")</f>
        <v>Vandalized</v>
      </c>
      <c r="K3" s="142" t="s">
        <v>39078</v>
      </c>
      <c r="L3" s="143" t="str">
        <f>IFERROR(VLOOKUP(D3,DB!A:I,9,0),"")</f>
        <v>Latis</v>
      </c>
    </row>
    <row r="4" spans="1:16383" s="112" customFormat="1" ht="31.5" customHeight="1">
      <c r="A4" s="142" t="s">
        <v>39079</v>
      </c>
      <c r="B4" s="142" t="str">
        <f>IFERROR(VLOOKUP(D4,DB!A:K,11,0),"")</f>
        <v>R6</v>
      </c>
      <c r="C4" s="142">
        <v>1</v>
      </c>
      <c r="D4" s="142" t="s">
        <v>34126</v>
      </c>
      <c r="E4" s="142" t="s">
        <v>38964</v>
      </c>
      <c r="F4" s="146">
        <v>45948.910879629628</v>
      </c>
      <c r="G4" s="145">
        <f ca="1">IFERROR(NOW()-F4,"-")</f>
        <v>0.1015792824109667</v>
      </c>
      <c r="H4" s="146">
        <v>45948.903344907405</v>
      </c>
      <c r="I4" s="142" t="str">
        <f>IFERROR(VLOOKUP(D4,DB!A:F,6,0),"")</f>
        <v>SCECO</v>
      </c>
      <c r="J4" s="142" t="str">
        <f>IFERROR(VLOOKUP(D4,DB!A:G,7,0),"")</f>
        <v>Vandalized</v>
      </c>
      <c r="K4" s="142" t="s">
        <v>39080</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06"/>
      <c r="B5" s="105" t="str">
        <f>IFERROR(VLOOKUP(D5,DB!A:K,11,0),"")</f>
        <v/>
      </c>
      <c r="C5" s="107"/>
      <c r="D5" s="105"/>
      <c r="E5" s="108"/>
      <c r="F5" s="109"/>
      <c r="G5" s="78">
        <f ca="1">IFERROR(NOW()-F5,"-")</f>
        <v>45949.012458912039</v>
      </c>
      <c r="H5" s="109"/>
      <c r="I5" s="105" t="str">
        <f>IFERROR(VLOOKUP(D5,DB!A:F,6,0),"")</f>
        <v/>
      </c>
      <c r="J5" s="104" t="str">
        <f>IFERROR(VLOOKUP(D5,DB!A:G,7,0),"")</f>
        <v/>
      </c>
      <c r="K5" s="110"/>
      <c r="L5" s="111" t="str">
        <f>IFERROR(VLOOKUP(D5,DB!A:I,9,0),"")</f>
        <v/>
      </c>
    </row>
    <row r="6" spans="1:16383" ht="31.5" customHeight="1">
      <c r="A6" s="106"/>
      <c r="B6" s="105" t="str">
        <f>IFERROR(VLOOKUP(D6,DB!A:K,11,0),"")</f>
        <v/>
      </c>
      <c r="C6" s="107"/>
      <c r="D6" s="105"/>
      <c r="E6" s="108"/>
      <c r="F6" s="109"/>
      <c r="G6" s="78">
        <f ca="1">IFERROR(NOW()-F6,"-")</f>
        <v>45949.012458912039</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45949.012458912039</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45949.012458912039</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45949.012458912039</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45949.012458912039</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45949.012458912039</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45949.012458912039</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45949.012458912039</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45949.012458912039</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45949.012458912039</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45949.012458912039</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45949.012458912039</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45949.012458912039</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45949.012458912039</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45949.012458912039</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45949.012458912039</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45949.012458912039</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45949.012458912039</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45949.012458912039</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45949.012458912039</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45949.012458912039</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45949.012458912039</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45949.012458912039</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45949.012458912039</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45949.012458912039</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45949.012458912039</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45949.012458912039</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45949.012458912039</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45949.012458912039</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45949.012458912039</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45949.012458912039</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45949.012458912039</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45949.012458912039</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45949.012458912039</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45949.012458912039</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45949.012458912039</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45949.012458912039</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45949.012458912039</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45949.012458912039</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45949.012458912039</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45949.012458912039</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45949.012458912039</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45949.012458912039</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45949.012458912039</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45949.012458912039</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45949.012458912039</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45949.012458912039</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45949.012458912039</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45949.012458912039</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45949.012458912039</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45949.012458912039</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45949.012458912039</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45949.012458912039</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45949.012458912039</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45949.012458912039</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45949.012458912039</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45949.012458912039</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45949.012458912039</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45949.012458912039</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45949.012458912039</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45949.012458912039</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45949.012458912039</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45949.012458912039</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45949.012458912039</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45949.012458912039</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45949.012458912039</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45949.012458912039</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45949.012458912039</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45949.012458912039</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45949.012458912039</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45949.012458912039</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45949.012458912039</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45949.012458912039</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45949.012458912039</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45949.012458912039</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45949.012458912039</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45949.012458912039</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45949.012458912039</v>
      </c>
      <c r="H83" s="109"/>
      <c r="I83" s="105" t="str">
        <f>IFERROR(VLOOKUP(D83,DB!A:F,6,0),"")</f>
        <v/>
      </c>
      <c r="J83" s="104" t="str">
        <f>IFERROR(VLOOKUP(D83,DB!A:G,7,0),"")</f>
        <v/>
      </c>
      <c r="K83" s="110"/>
      <c r="L83" s="111" t="str">
        <f>IFERROR(VLOOKUP(D83,DB!A:I,9,0),"")</f>
        <v/>
      </c>
    </row>
  </sheetData>
  <dataValidations count="2">
    <dataValidation allowBlank="1" showInputMessage="1" showErrorMessage="1" sqref="E1" xr:uid="{380493DB-286A-4683-AF55-C78F04945A49}"/>
    <dataValidation type="list" allowBlank="1" showInputMessage="1" showErrorMessage="1" sqref="E3:E8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2025-10-18T21:18:45Z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