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033" documentId="13_ncr:1_{F6CB121F-512D-4AA6-A0C1-0FB36C537598}" xr6:coauthVersionLast="47" xr6:coauthVersionMax="47" xr10:uidLastSave="{B425A43C-F244-43FB-BADC-3033C6CB1E3E}"/>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2" l="1"/>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6" i="6"/>
  <c r="J7"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I2" i="6"/>
  <c r="I5" i="6"/>
  <c r="L2" i="6"/>
  <c r="L5" i="6"/>
  <c r="L4" i="6"/>
  <c r="J5" i="6"/>
  <c r="J2" i="6"/>
  <c r="J4" i="6"/>
  <c r="I4" i="6"/>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L28" i="5"/>
  <c r="J28" i="5"/>
  <c r="I28" i="5"/>
  <c r="G28" i="5"/>
  <c r="B28"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<sst xmlns="http://schemas.openxmlformats.org/spreadsheetml/2006/main" count="178592" uniqueCount="39077">
  <si>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</si>
  <si>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</si>
  <si>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</si>
  <si>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</si>
  <si>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</si>
  <si>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</si>
  <si>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</si>
  <si>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</si>
  <si>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</si>
  <si>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</si>
  <si>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</si>
  <si>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</si>
  <si>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</si>
  <si>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</si>
  <si>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</si>
  <si>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</si>
  <si>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</si>
  <si>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</si>
  <si>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</si>
  <si>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</si>
  <si>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</si>
  <si>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</si>
  <si>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</si>
  <si>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</si>
  <si>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</si>
  <si>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</si>
  <si>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</si>
  <si>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</si>
  <si>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</si>
  <si>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</si>
  <si>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</si>
  <si>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</si>
  <si>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</si>
  <si>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</si>
  <si>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</si>
  <si>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</si>
  <si>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</si>
  <si>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</si>
  <si>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</si>
  <si>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</si>
  <si>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</si>
  <si>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</si>
  <si>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</si>
  <si>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</si>
  <si>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</si>
  <si>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</si>
  <si>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</si>
  <si>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</si>
  <si>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</si>
  <si>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</si>
  <si>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</si>
  <si>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</si>
  <si>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</si>
  <si>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</si>
  <si>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</si>
  <si>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</si>
  <si>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</si>
  <si>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</si>
  <si>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</si>
  <si>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</si>
  <si>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</si>
  <si>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</si>
  <si>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</si>
  <si>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</si>
  <si>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</si>
  <si>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</si>
  <si>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</si>
  <si>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</si>
  <si>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</si>
  <si>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</si>
  <si>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</si>
  <si>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</si>
  <si>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</si>
  <si>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</si>
  <si>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</si>
  <si>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</si>
  <si>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</si>
  <si>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</si>
  <si>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</si>
  <si>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</si>
  <si>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</si>
  <si>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</si>
  <si>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</si>
  <si>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</si>
  <si>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</si>
  <si>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</si>
  <si>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</si>
  <si>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</si>
  <si>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</si>
  <si>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</si>
  <si>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</si>
  <si>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</si>
  <si>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</si>
  <si>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</si>
  <si>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</si>
  <si>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</si>
  <si>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</si>
  <si>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</si>
  <si>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</si>
  <si>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</si>
  <si>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</si>
  <si>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</si>
  <si>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</si>
  <si>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</si>
  <si>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</si>
  <si>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</si>
  <si>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</si>
  <si>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</si>
  <si>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</si>
  <si>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</si>
  <si>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</si>
  <si>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</si>
  <si>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</si>
  <si>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</si>
  <si>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</si>
  <si>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</si>
  <si>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</si>
  <si>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</si>
  <si>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</si>
  <si>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</si>
  <si>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</si>
  <si>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</si>
  <si>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</si>
  <si>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</si>
  <si>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</si>
  <si>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</si>
  <si>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</si>
  <si>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</si>
  <si>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</si>
  <si>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</si>
  <si>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</si>
  <si>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</si>
  <si>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</si>
  <si>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</si>
  <si>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</si>
  <si>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</si>
  <si>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</si>
  <si>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</si>
  <si>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</si>
  <si>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</si>
  <si>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</si>
  <si>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</si>
  <si>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</si>
  <si>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</si>
  <si>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</si>
  <si>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</si>
  <si>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</si>
  <si>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</si>
  <si>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</si>
  <si>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</si>
  <si>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</si>
  <si>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</si>
  <si>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</si>
  <si>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</si>
  <si>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</si>
  <si>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</si>
  <si>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</si>
  <si>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</si>
  <si>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</si>
  <si>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</si>
  <si>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</si>
  <si>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</si>
  <si>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</si>
  <si>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</si>
  <si>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</si>
  <si>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</si>
  <si>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</si>
  <si>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</si>
  <si>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</si>
  <si>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</si>
  <si>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</si>
  <si>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</si>
  <si>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</si>
  <si>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</si>
  <si>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</si>
  <si>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</si>
  <si>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</si>
  <si>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</si>
  <si>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</si>
  <si>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</si>
  <si>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</si>
  <si>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</si>
  <si>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</si>
  <si>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</si>
  <si>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</si>
  <si>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</si>
  <si>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</si>
  <si>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</si>
  <si>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</si>
  <si>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</si>
  <si>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</si>
  <si>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</si>
  <si>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</si>
  <si>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</si>
  <si>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</si>
  <si>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</si>
  <si>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</si>
  <si>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</si>
  <si>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</si>
  <si>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</si>
  <si>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</si>
  <si>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</si>
  <si>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</si>
  <si>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</si>
  <si>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</si>
  <si>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</si>
  <si>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</si>
  <si>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</si>
  <si>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</si>
  <si>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</si>
  <si>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</si>
  <si>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</si>
  <si>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</si>
  <si>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</si>
  <si>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</si>
  <si>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</si>
  <si>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</si>
  <si>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</si>
  <si>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</si>
  <si>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</si>
  <si>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</si>
  <si>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</si>
  <si>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</si>
  <si>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</si>
  <si>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</si>
  <si>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</si>
  <si>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</si>
  <si>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</si>
  <si>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</si>
  <si>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</si>
  <si>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</si>
  <si>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</si>
  <si>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</si>
  <si>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</si>
  <si>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</si>
  <si>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</si>
  <si>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</si>
  <si>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</si>
  <si>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</si>
  <si>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</si>
  <si>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</si>
  <si>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</si>
  <si>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</si>
  <si>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</si>
  <si>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</si>
  <si>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</si>
  <si>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</si>
  <si>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</si>
  <si>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</si>
  <si>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</si>
  <si>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</si>
  <si>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</si>
  <si>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</si>
  <si>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</si>
  <si>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</si>
  <si>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</si>
  <si>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</si>
  <si>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</si>
  <si>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</si>
  <si>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</si>
  <si>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</si>
  <si>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</si>
  <si>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</si>
  <si>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</si>
  <si>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</si>
  <si>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</si>
  <si>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</si>
  <si>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</si>
  <si>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</si>
  <si>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</si>
  <si>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</si>
  <si>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</si>
  <si>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</si>
  <si>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</si>
  <si>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</si>
  <si>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</si>
  <si>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</si>
  <si>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</si>
  <si>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</si>
  <si>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</si>
  <si>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</si>
  <si>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</si>
  <si>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</si>
  <si>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</si>
  <si>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</si>
  <si>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</si>
  <si>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</si>
  <si>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</si>
  <si>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</si>
  <si>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</si>
  <si>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</si>
  <si>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</si>
  <si>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</si>
  <si>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</si>
  <si>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</si>
  <si>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</si>
  <si>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</si>
  <si>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</si>
  <si>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</si>
  <si>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</si>
  <si>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</si>
  <si>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</si>
  <si>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</si>
  <si>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</si>
  <si>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</si>
  <si>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</si>
  <si>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</si>
  <si>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</si>
  <si>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</si>
  <si>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</si>
  <si>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</si>
  <si>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</si>
  <si>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</si>
  <si>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</si>
  <si>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</si>
  <si>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</si>
  <si>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</si>
  <si>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</si>
  <si>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</si>
  <si>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</si>
  <si>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</si>
  <si>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</si>
  <si>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</si>
  <si>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</si>
  <si>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</si>
  <si>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</si>
  <si>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</si>
  <si>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</si>
  <si>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</si>
  <si>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</si>
  <si>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</si>
  <si>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</si>
  <si>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</si>
  <si>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</si>
  <si>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</si>
  <si>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</si>
  <si>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</si>
  <si>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</si>
  <si>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</si>
  <si>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</si>
  <si>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</si>
  <si>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</si>
  <si>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</si>
  <si>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</si>
  <si>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</si>
  <si>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</si>
  <si>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</si>
  <si>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</si>
  <si>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</si>
  <si>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</si>
  <si>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</si>
  <si>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</si>
  <si>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</si>
  <si>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</si>
  <si>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</si>
  <si>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</si>
  <si>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</si>
  <si>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</si>
  <si>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</si>
  <si>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</si>
  <si>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</si>
  <si>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</si>
  <si>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</si>
  <si>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</si>
  <si>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</si>
  <si>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</si>
  <si>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</si>
  <si>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</si>
  <si>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</si>
  <si>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</si>
  <si>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</si>
  <si>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</si>
  <si>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</si>
  <si>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</si>
  <si>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</si>
  <si>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</si>
  <si>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</si>
  <si>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</si>
  <si>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</si>
  <si>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</si>
  <si>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</si>
  <si>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</si>
  <si>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</si>
  <si>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</si>
  <si>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</si>
  <si>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</si>
  <si>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</si>
  <si>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</si>
  <si>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</si>
  <si>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</si>
  <si>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</si>
  <si>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</si>
  <si>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</si>
  <si>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</si>
  <si>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</si>
  <si>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</si>
  <si>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</si>
  <si>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</si>
  <si>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</si>
  <si>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</si>
  <si>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</si>
  <si>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</si>
  <si>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</si>
  <si>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</si>
  <si>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</si>
  <si>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</si>
  <si>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</si>
  <si>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</si>
  <si>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</si>
  <si>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</si>
  <si>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</si>
  <si>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</si>
  <si>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</si>
  <si>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</si>
  <si>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</si>
  <si>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</si>
  <si>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</si>
  <si>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</si>
  <si>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</si>
  <si>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</si>
  <si>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</si>
  <si>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</si>
  <si>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</si>
  <si>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</si>
  <si>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</si>
  <si>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</si>
  <si>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</si>
  <si>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</si>
  <si>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</si>
  <si>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</si>
  <si>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</si>
  <si>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</si>
  <si>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</si>
  <si>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</si>
  <si>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</si>
  <si>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</si>
  <si>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</si>
  <si>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</si>
  <si>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</si>
  <si>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</si>
  <si>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</si>
  <si>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</si>
  <si>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</si>
  <si>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</si>
  <si>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</si>
  <si>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</si>
  <si>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</si>
  <si>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</si>
  <si>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</si>
  <si>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</si>
  <si>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</si>
  <si>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</si>
  <si>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</si>
  <si>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</si>
  <si>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</si>
  <si>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</si>
  <si>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</si>
  <si>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</si>
  <si>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</si>
  <si>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</si>
  <si>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</si>
  <si>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</si>
  <si>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</si>
  <si>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</si>
  <si>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</si>
  <si>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</si>
  <si>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</si>
  <si>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</si>
  <si>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</si>
  <si>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</si>
  <si>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</si>
  <si>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</si>
  <si>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</si>
  <si>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</si>
  <si>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</si>
  <si>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</si>
  <si>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</si>
  <si>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</si>
  <si>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</si>
  <si>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</si>
  <si>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</si>
  <si>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</si>
  <si>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</si>
  <si>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</si>
  <si>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</si>
  <si>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</si>
  <si>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</si>
  <si>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</si>
  <si>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</si>
  <si>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</si>
  <si>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</si>
  <si>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</si>
  <si>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</si>
  <si>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</si>
  <si>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</si>
  <si>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</si>
  <si>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</si>
  <si>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</si>
  <si>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</si>
  <si>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</si>
  <si>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</si>
  <si>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</si>
  <si>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</si>
  <si>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</si>
  <si>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</si>
  <si>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</si>
  <si>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</si>
  <si>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</si>
  <si>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</si>
  <si>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</si>
  <si>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</si>
  <si>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</si>
  <si>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</si>
  <si>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</si>
  <si>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</si>
  <si>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</si>
  <si>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</si>
  <si>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</si>
  <si>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</si>
  <si>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</si>
  <si>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</si>
  <si>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</si>
  <si>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</si>
  <si>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</si>
  <si>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</si>
  <si>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</si>
  <si>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</si>
  <si>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</si>
  <si>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</si>
  <si>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</si>
  <si>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</si>
  <si>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</si>
  <si>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</si>
  <si>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</si>
  <si>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</si>
  <si>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</si>
  <si>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</si>
  <si>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</si>
  <si>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</si>
  <si>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</si>
  <si>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</si>
  <si>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</si>
  <si>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</si>
  <si>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</si>
  <si>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</si>
  <si>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</si>
  <si>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</si>
  <si>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</si>
  <si>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</si>
  <si>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</si>
  <si>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</si>
  <si>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</si>
  <si>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</si>
  <si>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</si>
  <si>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</si>
  <si>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</si>
  <si>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</si>
  <si>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</si>
  <si>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</si>
  <si>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</si>
  <si>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</si>
  <si>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</si>
  <si>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</si>
  <si>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</si>
  <si>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</si>
  <si>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</si>
  <si>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</si>
  <si>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</si>
  <si>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</si>
  <si>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</si>
  <si>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</si>
  <si>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</si>
  <si>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</si>
  <si>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</si>
  <si>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</si>
  <si>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</si>
  <si>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</si>
  <si>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</si>
  <si>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</si>
  <si>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</si>
  <si>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</si>
  <si>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</si>
  <si>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</si>
  <si>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</si>
  <si>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</si>
  <si>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</si>
  <si>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</si>
  <si>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</si>
  <si>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</si>
  <si>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</si>
  <si>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</si>
  <si>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</si>
  <si>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</si>
  <si>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</si>
  <si>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</si>
  <si>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</si>
  <si>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</si>
  <si>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</si>
  <si>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</si>
  <si>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</si>
  <si>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</si>
  <si>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</si>
  <si>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</si>
  <si>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</si>
  <si>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</si>
  <si>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</si>
  <si>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</si>
  <si>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</si>
  <si>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</si>
  <si>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</si>
  <si>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</si>
  <si>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</si>
  <si>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</si>
  <si>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</si>
  <si>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</si>
  <si>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</si>
  <si>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</si>
  <si>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</si>
  <si>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</si>
  <si>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</si>
  <si>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</si>
  <si>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</si>
  <si>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</si>
  <si>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</si>
  <si>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</si>
  <si>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</si>
  <si>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</si>
  <si>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</si>
  <si>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</si>
  <si>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</si>
  <si>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</si>
  <si>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</si>
  <si>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</si>
  <si>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</si>
  <si>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</si>
  <si>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</si>
  <si>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</si>
  <si>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</si>
  <si>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</si>
  <si>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</si>
  <si>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</si>
  <si>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</si>
  <si>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</si>
  <si>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</si>
  <si>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</si>
  <si>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</si>
  <si>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</si>
  <si>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</si>
  <si>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</si>
  <si>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</si>
  <si>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</si>
  <si>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</si>
  <si>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</si>
  <si>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</si>
  <si>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</si>
  <si>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</si>
  <si>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</si>
  <si>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</si>
  <si>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</si>
  <si>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</si>
  <si>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</si>
  <si>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</si>
  <si>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</si>
  <si>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</si>
  <si>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</si>
  <si>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</si>
  <si>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</si>
  <si>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</si>
  <si>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</si>
  <si>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</si>
  <si>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</si>
  <si>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</si>
  <si>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</si>
  <si>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</si>
  <si>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</si>
  <si>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</si>
  <si>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</si>
  <si>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</si>
  <si>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</si>
  <si>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</si>
  <si>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</si>
  <si>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</si>
  <si>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</si>
  <si>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</si>
  <si>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</si>
  <si>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</si>
  <si>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</si>
  <si>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</si>
  <si>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</si>
  <si>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</si>
  <si>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</si>
  <si>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</si>
  <si>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</si>
  <si>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</si>
  <si>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</si>
  <si>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</si>
  <si>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</si>
  <si>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</si>
  <si>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</si>
  <si>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</si>
  <si>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</si>
  <si>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</si>
  <si>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</si>
  <si>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</si>
  <si>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</si>
  <si>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</si>
  <si>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</si>
  <si>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</si>
  <si>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</si>
  <si>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</si>
  <si>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</si>
  <si>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</si>
  <si>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</si>
  <si>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</si>
  <si>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</si>
  <si>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</si>
  <si>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</si>
  <si>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</si>
  <si>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</si>
  <si>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</si>
  <si>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</si>
  <si>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</si>
  <si>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</si>
  <si>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</si>
  <si>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</si>
  <si>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</si>
  <si>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</si>
  <si>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</si>
  <si>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</si>
  <si>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</si>
  <si>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</si>
  <si>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</si>
  <si>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</si>
  <si>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</si>
  <si>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</si>
  <si>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</si>
  <si>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</si>
  <si>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</si>
  <si>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</si>
  <si>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</si>
  <si>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</si>
  <si>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</si>
  <si>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</si>
  <si>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</si>
  <si>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</si>
  <si>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</si>
  <si>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</si>
  <si>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</si>
  <si>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</si>
  <si>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</si>
  <si>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</si>
  <si>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</si>
  <si>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</si>
  <si>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</si>
  <si>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</si>
  <si>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</si>
  <si>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</si>
  <si>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</si>
  <si>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</si>
  <si>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</si>
  <si>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</si>
  <si>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</si>
  <si>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</si>
  <si>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</si>
  <si>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</si>
  <si>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</si>
  <si>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</si>
  <si>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</si>
  <si>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</si>
  <si>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</si>
  <si>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</si>
  <si>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</si>
  <si>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</si>
  <si>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</si>
  <si>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</si>
  <si>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</si>
  <si>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</si>
  <si>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</si>
  <si>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</si>
  <si>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</si>
  <si>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</si>
  <si>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</si>
  <si>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</si>
  <si>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</si>
  <si>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</si>
  <si>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</si>
  <si>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</si>
  <si>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</si>
  <si>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</si>
  <si>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</si>
  <si>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</si>
  <si>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</si>
  <si>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</si>
  <si>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</si>
  <si>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</si>
  <si>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</si>
  <si>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</si>
  <si>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</si>
  <si>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</si>
  <si>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</si>
  <si>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</si>
  <si>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</si>
  <si>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</si>
  <si>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</si>
  <si>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</si>
  <si>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</si>
  <si>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</si>
  <si>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</si>
  <si>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</si>
  <si>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</si>
  <si>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</si>
  <si>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</si>
  <si>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</si>
  <si>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</si>
  <si>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</si>
  <si>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</si>
  <si>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</si>
  <si>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</si>
  <si>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</si>
  <si>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</si>
  <si>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</si>
  <si>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</si>
  <si>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</si>
  <si>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</si>
  <si>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</si>
  <si>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</si>
  <si>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</si>
  <si>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</si>
  <si>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</si>
  <si>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</si>
  <si>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</si>
  <si>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</si>
  <si>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</si>
  <si>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</si>
  <si>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</si>
  <si>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</si>
  <si>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</si>
  <si>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</si>
  <si>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</si>
  <si>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</si>
  <si>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</si>
  <si>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</si>
  <si>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</si>
  <si>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</si>
  <si>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</si>
  <si>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</si>
  <si>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</si>
  <si>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</si>
  <si>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</si>
  <si>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</si>
  <si>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</si>
  <si>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</si>
  <si>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</si>
  <si>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</si>
  <si>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</si>
  <si>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</si>
  <si>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</si>
  <si>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</si>
  <si>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</si>
  <si>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</si>
  <si>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</si>
  <si>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</si>
  <si>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</si>
  <si>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</si>
  <si>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</si>
  <si>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</si>
  <si>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</si>
  <si>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</si>
  <si>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</si>
  <si>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</si>
  <si>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</si>
  <si>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</si>
  <si>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</si>
  <si>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</si>
  <si>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</si>
  <si>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</si>
  <si>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</si>
  <si>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</si>
  <si>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</si>
  <si>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</si>
  <si>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</si>
  <si>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</si>
  <si>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</si>
  <si>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</si>
  <si>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</si>
  <si>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</si>
  <si>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</si>
  <si>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</si>
  <si>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</si>
  <si>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</si>
  <si>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</si>
  <si>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</si>
  <si>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</si>
  <si>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</si>
  <si>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</si>
  <si>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</si>
  <si>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</si>
  <si>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</si>
  <si>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</si>
  <si>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</si>
  <si>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</si>
  <si>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</si>
  <si>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</si>
  <si>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</si>
  <si>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</si>
  <si>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</si>
  <si>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</si>
  <si>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</si>
  <si>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</si>
  <si>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</si>
  <si>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</si>
  <si>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</si>
  <si>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</si>
  <si>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</si>
  <si>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</si>
  <si>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</si>
  <si>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</si>
  <si>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</si>
  <si>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</si>
  <si>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</si>
  <si>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</si>
  <si>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</si>
  <si>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</si>
  <si>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</si>
  <si>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</si>
  <si>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</si>
  <si>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</si>
  <si>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</si>
  <si>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</si>
  <si>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</si>
  <si>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</si>
  <si>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</si>
  <si>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</si>
  <si>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</si>
  <si>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</si>
  <si>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</si>
  <si>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</si>
  <si>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</si>
  <si>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</si>
  <si>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</si>
  <si>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</si>
  <si>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</si>
  <si>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</si>
  <si>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</si>
  <si>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</si>
  <si>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</si>
  <si>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</si>
  <si>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</si>
  <si>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</si>
  <si>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</si>
  <si>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</si>
  <si>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</si>
  <si>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</si>
  <si>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</si>
  <si>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</si>
  <si>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</si>
  <si>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</si>
  <si>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</si>
  <si>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</si>
  <si>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</si>
  <si>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</si>
  <si>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</si>
  <si>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</si>
  <si>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</si>
  <si>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</si>
  <si>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</si>
  <si>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</si>
  <si>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</si>
  <si>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</si>
  <si>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</si>
  <si>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</si>
  <si>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</si>
  <si>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</si>
  <si>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</si>
  <si>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</si>
  <si>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</si>
  <si>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</si>
  <si>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</si>
  <si>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</si>
  <si>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</si>
  <si>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</si>
  <si>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</si>
  <si>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</si>
  <si>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</si>
  <si>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</si>
  <si>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</si>
  <si>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</si>
  <si>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</si>
  <si>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</si>
  <si>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</si>
  <si>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</si>
  <si>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</si>
  <si>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</si>
  <si>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</si>
  <si>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</si>
  <si>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</si>
  <si>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</si>
  <si>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</si>
  <si>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</si>
  <si>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</si>
  <si>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</si>
  <si>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</si>
  <si>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</si>
  <si>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</si>
  <si>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</si>
  <si>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</si>
  <si>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</si>
  <si>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</si>
  <si>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</si>
  <si>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</si>
  <si>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</si>
  <si>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</si>
  <si>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</si>
  <si>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</si>
  <si>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</si>
  <si>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</si>
  <si>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</si>
  <si>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</si>
  <si>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</si>
  <si>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</si>
  <si>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</si>
  <si>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</si>
  <si>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</si>
  <si>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</si>
  <si>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</si>
  <si>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</si>
  <si>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</si>
  <si>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</si>
  <si>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</si>
  <si>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</si>
  <si>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</si>
  <si>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</si>
  <si>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</si>
  <si>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</si>
  <si>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</si>
  <si>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</si>
  <si>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</si>
  <si>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</si>
  <si>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</si>
  <si>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</si>
  <si>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</si>
  <si>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</si>
  <si>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</si>
  <si>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</si>
  <si>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</si>
  <si>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</si>
  <si>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</si>
  <si>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</si>
  <si>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</si>
  <si>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</si>
  <si>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</si>
  <si>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</si>
  <si>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</si>
  <si>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</si>
  <si>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</si>
  <si>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</si>
  <si>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</si>
  <si>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</si>
  <si>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</si>
  <si>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</si>
  <si>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</si>
  <si>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</si>
  <si>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</si>
  <si>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</si>
  <si>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</si>
  <si>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</si>
  <si>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</si>
  <si>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</si>
  <si>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</si>
  <si>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</si>
  <si>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</si>
  <si>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</si>
  <si>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</si>
  <si>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</si>
  <si>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</si>
  <si>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</si>
  <si>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</si>
  <si>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</si>
  <si>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</si>
  <si>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</si>
  <si>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</si>
  <si>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</si>
  <si>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</si>
  <si>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</si>
  <si>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</si>
  <si>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</si>
  <si>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</si>
  <si>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</si>
  <si>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</si>
  <si>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</si>
  <si>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</si>
  <si>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</si>
  <si>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</si>
  <si>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</si>
  <si>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</si>
  <si>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</si>
  <si>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</si>
  <si>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</si>
  <si>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</si>
  <si>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</si>
  <si>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</si>
  <si>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</si>
  <si>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</si>
  <si>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</si>
  <si>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</si>
  <si>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</si>
  <si>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</si>
  <si>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</si>
  <si>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</si>
  <si>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</si>
  <si>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</si>
  <si>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</si>
  <si>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</si>
  <si>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</si>
  <si>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</si>
  <si>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</si>
  <si>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</si>
  <si>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</si>
  <si>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</si>
  <si>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</si>
  <si>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</si>
  <si>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</si>
  <si>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</si>
  <si>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</si>
  <si>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</si>
  <si>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</si>
  <si>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</si>
  <si>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</si>
  <si>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</si>
  <si>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</si>
  <si>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</si>
  <si>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</si>
  <si>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</si>
  <si>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</si>
  <si>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</si>
  <si>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</si>
  <si>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</si>
  <si>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</si>
  <si>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</si>
  <si>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</si>
  <si>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</si>
  <si>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</si>
  <si>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</si>
  <si>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</si>
  <si>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</si>
  <si>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</si>
  <si>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</si>
  <si>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</si>
  <si>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</si>
  <si>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</si>
  <si>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</si>
  <si>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</si>
  <si>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</si>
  <si>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</si>
  <si>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</si>
  <si>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</si>
  <si>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</si>
  <si>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</si>
  <si>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</si>
  <si>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</si>
  <si>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</si>
  <si>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</si>
  <si>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</si>
  <si>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</si>
  <si>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</si>
  <si>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</si>
  <si>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</si>
  <si>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</si>
  <si>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</si>
  <si>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</si>
  <si>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</si>
  <si>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</si>
  <si>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</si>
  <si>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</si>
  <si>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</si>
  <si>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</si>
  <si>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</si>
  <si>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</si>
  <si>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</si>
  <si>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</si>
  <si>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</si>
  <si>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</si>
  <si>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</si>
  <si>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</si>
  <si>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</si>
  <si>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</si>
  <si>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</si>
  <si>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</si>
  <si>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</si>
  <si>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</si>
  <si>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</si>
  <si>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</si>
  <si>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</si>
  <si>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</si>
  <si>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</si>
  <si>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</si>
  <si>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</si>
  <si>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</si>
  <si>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</si>
  <si>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</si>
  <si>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</si>
  <si>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</si>
  <si>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</si>
  <si>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</si>
  <si>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</si>
  <si>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</si>
  <si>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</si>
  <si>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</si>
  <si>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</si>
  <si>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</si>
  <si>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</si>
  <si>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</si>
  <si>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</si>
  <si>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</si>
  <si>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</si>
  <si>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</si>
  <si>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</si>
  <si>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</si>
  <si>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</si>
  <si>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</si>
  <si>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</si>
  <si>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</si>
  <si>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</si>
  <si>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</si>
  <si>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</si>
  <si>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</si>
  <si>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</si>
  <si>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</si>
  <si>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</si>
  <si>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</si>
  <si>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</si>
  <si>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</si>
  <si>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</si>
  <si>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</si>
  <si>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</si>
  <si>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</si>
  <si>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</si>
  <si>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</si>
  <si>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</si>
  <si>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</si>
  <si>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</si>
  <si>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</si>
  <si>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</si>
  <si>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</si>
  <si>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</si>
  <si>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</si>
  <si>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</si>
  <si>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</si>
  <si>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</si>
  <si>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</si>
  <si>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</si>
  <si>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</si>
  <si>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</si>
  <si>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</si>
  <si>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</si>
  <si>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</si>
  <si>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</si>
  <si>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</si>
  <si>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</si>
  <si>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</si>
  <si>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</si>
  <si>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</si>
  <si>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</si>
  <si>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</si>
  <si>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</si>
  <si>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</si>
  <si>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</si>
  <si>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</si>
  <si>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</si>
  <si>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</si>
  <si>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</si>
  <si>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</si>
  <si>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</si>
  <si>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</si>
  <si>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</si>
  <si>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</si>
  <si>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</si>
  <si>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</si>
  <si>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</si>
  <si>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</si>
  <si>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</si>
  <si>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</si>
  <si>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</si>
  <si>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</si>
  <si>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</si>
  <si>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</si>
  <si>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</si>
  <si>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</si>
  <si>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</si>
  <si>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</si>
  <si>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</si>
  <si>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</si>
  <si>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</si>
  <si>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</si>
  <si>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</si>
  <si>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</si>
  <si>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</si>
  <si>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</si>
  <si>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</si>
  <si>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</si>
  <si>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</si>
  <si>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</si>
  <si>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</si>
  <si>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</si>
  <si>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</si>
  <si>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</si>
  <si>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</si>
  <si>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</si>
  <si>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</si>
  <si>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</si>
  <si>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</si>
  <si>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</si>
  <si>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</si>
  <si>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</si>
  <si>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</si>
  <si>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</si>
  <si>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</si>
  <si>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</si>
  <si>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</si>
  <si>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</si>
  <si>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</si>
  <si>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</si>
  <si>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</si>
  <si>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</si>
  <si>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</si>
  <si>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</si>
  <si>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</si>
  <si>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</si>
  <si>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</si>
  <si>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</si>
  <si>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</si>
  <si>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</si>
  <si>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</si>
  <si>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</si>
  <si>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</si>
  <si>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</si>
  <si>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</si>
  <si>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</si>
  <si>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</si>
  <si>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</si>
  <si>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</si>
  <si>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</si>
  <si>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</si>
  <si>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</si>
  <si>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</si>
  <si>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</si>
  <si>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</si>
  <si>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</si>
  <si>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</si>
  <si>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</si>
  <si>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</si>
  <si>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</si>
  <si>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</si>
  <si>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</si>
  <si>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</si>
  <si>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</si>
  <si>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</si>
  <si>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</si>
  <si>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</si>
  <si>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</si>
  <si>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</si>
  <si>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</si>
  <si>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</si>
  <si>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</si>
  <si>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</si>
  <si>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</si>
  <si>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</si>
  <si>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</si>
  <si>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</si>
  <si>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</si>
  <si>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</si>
  <si>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</si>
  <si>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</si>
  <si>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</si>
  <si>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</si>
  <si>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</si>
  <si>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</si>
  <si>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</si>
  <si>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</si>
  <si>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</si>
  <si>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</si>
  <si>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</si>
  <si>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</si>
  <si>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</si>
  <si>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</si>
  <si>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</si>
  <si>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</si>
  <si>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</si>
  <si>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</si>
  <si>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</si>
  <si>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</si>
  <si>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</si>
  <si>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</si>
  <si>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</si>
  <si>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</si>
  <si>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</si>
  <si>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</si>
  <si>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</si>
  <si>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</si>
  <si>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</si>
  <si>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</si>
  <si>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</si>
  <si>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</si>
  <si>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</si>
  <si>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</si>
  <si>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</si>
  <si>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</si>
  <si>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</si>
  <si>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</si>
  <si>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</si>
  <si>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</si>
  <si>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</si>
  <si>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</si>
  <si>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</si>
  <si>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</si>
  <si>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</si>
  <si>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</si>
  <si>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</si>
  <si>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</si>
  <si>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</si>
  <si>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</si>
  <si>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</si>
  <si>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</si>
  <si>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</si>
  <si>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</si>
  <si>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</si>
  <si>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</si>
  <si>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</si>
  <si>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</si>
  <si>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</si>
  <si>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</si>
  <si>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</si>
  <si>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</si>
  <si>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</si>
  <si>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</si>
  <si>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</si>
  <si>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</si>
  <si>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</si>
  <si>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</si>
  <si>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</si>
  <si>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</si>
  <si>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</si>
  <si>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</si>
  <si>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</si>
  <si>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</si>
  <si>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</si>
  <si>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</si>
  <si>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</si>
  <si>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</si>
  <si>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</si>
  <si>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</si>
  <si>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</si>
  <si>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</si>
  <si>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</si>
  <si>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</si>
  <si>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</si>
  <si>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</si>
  <si>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</si>
  <si>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</si>
  <si>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</si>
  <si>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</si>
  <si>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</si>
  <si>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</si>
  <si>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</si>
  <si>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</si>
  <si>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</si>
  <si>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</si>
  <si>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</si>
  <si>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</si>
  <si>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</si>
  <si>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</si>
  <si>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</si>
  <si>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</si>
  <si>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</si>
  <si>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</si>
  <si>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</si>
  <si>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</si>
  <si>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</si>
  <si>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</si>
  <si>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</si>
  <si>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</si>
  <si>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</si>
  <si>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</si>
  <si>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</si>
  <si>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</si>
  <si>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</si>
  <si>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</si>
  <si>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</si>
  <si>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</si>
  <si>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</si>
  <si>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</si>
  <si>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</si>
  <si>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</si>
  <si>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</si>
  <si>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</si>
  <si>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</si>
  <si>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</si>
  <si>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</si>
  <si>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</si>
  <si>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</si>
  <si>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</si>
  <si>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</si>
  <si>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</si>
  <si>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</si>
  <si>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</si>
  <si>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</si>
  <si>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</si>
  <si>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</si>
  <si>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</si>
  <si>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</si>
  <si>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</si>
  <si>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</si>
  <si>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</si>
  <si>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</si>
  <si>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</si>
  <si>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</si>
  <si>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</si>
  <si>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</si>
  <si>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</si>
  <si>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</si>
  <si>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</si>
  <si>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</si>
  <si>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</si>
  <si>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</si>
  <si>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</si>
  <si>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</si>
  <si>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</si>
  <si>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</si>
  <si>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</si>
  <si>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</si>
  <si>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</si>
  <si>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</si>
  <si>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</si>
  <si>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</si>
  <si>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</si>
  <si>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</si>
  <si>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</si>
  <si>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</si>
  <si>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</si>
  <si>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</si>
  <si>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</si>
  <si>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</si>
  <si>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</si>
  <si>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</si>
  <si>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</si>
  <si>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</si>
  <si>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</si>
  <si>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</si>
  <si>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</si>
  <si>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</si>
  <si>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</si>
  <si>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</si>
  <si>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</si>
  <si>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</si>
  <si>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</si>
  <si>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</si>
  <si>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</si>
  <si>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</si>
  <si>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</si>
  <si>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</si>
  <si>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</si>
  <si>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</si>
  <si>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</si>
  <si>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</si>
  <si>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</si>
  <si>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</si>
  <si>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</si>
  <si>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</si>
  <si>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</si>
  <si>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</si>
  <si>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</si>
  <si>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</si>
  <si>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</si>
  <si>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</si>
  <si>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</si>
  <si>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</si>
  <si>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</si>
  <si>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</si>
  <si>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</si>
  <si>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</si>
  <si>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</si>
  <si>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</si>
  <si>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</si>
  <si>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</si>
  <si>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</si>
  <si>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</si>
  <si>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</si>
  <si>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</si>
  <si>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</si>
  <si>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</si>
  <si>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</si>
  <si>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</si>
  <si>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</si>
  <si>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</si>
  <si>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</si>
  <si>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</si>
  <si>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</si>
  <si>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</si>
  <si>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</si>
  <si>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</si>
  <si>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</si>
  <si>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</si>
  <si>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</si>
  <si>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</si>
  <si>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</si>
  <si>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</si>
  <si>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</si>
  <si>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</si>
  <si>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</si>
  <si>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</si>
  <si>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</si>
  <si>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</si>
  <si>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</si>
  <si>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</si>
  <si>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</si>
  <si>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</si>
  <si>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</si>
  <si>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</si>
  <si>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</si>
  <si>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</si>
  <si>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</si>
  <si>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</si>
  <si>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</si>
  <si>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</si>
  <si>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</si>
  <si>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</si>
  <si>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</si>
  <si>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</si>
  <si>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</si>
  <si>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</si>
  <si>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</si>
  <si>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</si>
  <si>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</si>
  <si>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</si>
  <si>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</si>
  <si>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</si>
  <si>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</si>
  <si>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</si>
  <si>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</si>
  <si>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</si>
  <si>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</si>
  <si>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</si>
  <si>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</si>
  <si>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</si>
  <si>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</si>
  <si>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</si>
  <si>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</si>
  <si>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</si>
  <si>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</si>
  <si>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</si>
  <si>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</si>
  <si>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</si>
  <si>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</si>
  <si>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</si>
  <si>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</si>
  <si>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</si>
  <si>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</si>
  <si>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</si>
  <si>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</si>
  <si>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</si>
  <si>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</si>
  <si>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</si>
  <si>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</si>
  <si>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</si>
  <si>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</si>
  <si>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</si>
  <si>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</si>
  <si>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</si>
  <si>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</si>
  <si>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</si>
  <si>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</si>
  <si>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</si>
  <si>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</si>
  <si>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</si>
  <si>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</si>
  <si>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</si>
  <si>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</si>
  <si>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</si>
  <si>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</si>
  <si>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</si>
  <si>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</si>
  <si>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</si>
  <si>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</si>
  <si>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</si>
  <si>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</si>
  <si>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</si>
  <si>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</si>
  <si>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</si>
  <si>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</si>
  <si>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</si>
  <si>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</si>
  <si>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</si>
  <si>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</si>
  <si>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</si>
  <si>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</si>
  <si>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</si>
  <si>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</si>
  <si>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</si>
  <si>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</si>
  <si>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</si>
  <si>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</si>
  <si>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</si>
  <si>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</si>
  <si>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</si>
  <si>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</si>
  <si>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</si>
  <si>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</si>
  <si>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</si>
  <si>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</si>
  <si>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</si>
  <si>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</si>
  <si>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</si>
  <si>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</si>
  <si>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</si>
  <si>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</si>
  <si>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</si>
  <si>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</si>
  <si>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</si>
  <si>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</si>
  <si>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</si>
  <si>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</si>
  <si>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</si>
  <si>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</si>
  <si>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</si>
  <si>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</si>
  <si>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</si>
  <si>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</si>
  <si>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</si>
  <si>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</si>
  <si>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</si>
  <si>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</si>
  <si>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</si>
  <si>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</si>
  <si>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</si>
  <si>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</si>
  <si>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</si>
  <si>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</si>
  <si>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</si>
  <si>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</si>
  <si>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</si>
  <si>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</si>
  <si>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</si>
  <si>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</si>
  <si>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</si>
  <si>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</si>
  <si>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</si>
  <si>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</si>
  <si>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</si>
  <si>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</si>
  <si>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</si>
  <si>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</si>
  <si>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</si>
  <si>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</si>
  <si>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</si>
  <si>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</si>
  <si>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</si>
  <si>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</si>
  <si>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</si>
  <si>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</si>
  <si>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</si>
  <si>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</si>
  <si>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</si>
  <si>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</si>
  <si>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</si>
  <si>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</si>
  <si>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</si>
  <si>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</si>
  <si>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</si>
  <si>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</si>
  <si>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</si>
  <si>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</si>
  <si>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</si>
  <si>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</si>
  <si>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</si>
  <si>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</si>
  <si>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</si>
  <si>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</si>
  <si>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</si>
  <si>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</si>
  <si>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</si>
  <si>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</si>
  <si>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</si>
  <si>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</si>
  <si>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</si>
  <si>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</si>
  <si>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</si>
  <si>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</si>
  <si>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</si>
  <si>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</si>
  <si>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</si>
  <si>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</si>
  <si>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</si>
  <si>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</si>
  <si>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</si>
  <si>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</si>
  <si>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</si>
  <si>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</si>
  <si>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</si>
  <si>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</si>
  <si>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</si>
  <si>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</si>
  <si>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</si>
  <si>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</si>
  <si>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</si>
  <si>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</si>
  <si>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</si>
  <si>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</si>
  <si>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</si>
  <si>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</si>
  <si>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</si>
  <si>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</si>
  <si>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</si>
  <si>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</si>
  <si>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</si>
  <si>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</si>
  <si>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</si>
  <si>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</si>
  <si>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</si>
  <si>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</si>
  <si>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</si>
  <si>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</si>
  <si>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</si>
  <si>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</si>
  <si>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</si>
  <si>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</si>
  <si>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</si>
  <si>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</si>
  <si>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</si>
  <si>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</si>
  <si>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</si>
  <si>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</si>
  <si>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</si>
  <si>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</si>
  <si>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</si>
  <si>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</si>
  <si>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</si>
  <si>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</si>
  <si>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</si>
  <si>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</si>
  <si>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</si>
  <si>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</si>
  <si>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</si>
  <si>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</si>
  <si>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</si>
  <si>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</si>
  <si>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</si>
  <si>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</si>
  <si>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</si>
  <si>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</si>
  <si>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</si>
  <si>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</si>
  <si>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</si>
  <si>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</si>
  <si>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</si>
  <si>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</si>
  <si>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</si>
  <si>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</si>
  <si>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</si>
  <si>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</si>
  <si>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</si>
  <si>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</si>
  <si>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</si>
  <si>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</si>
  <si>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</si>
  <si>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</si>
  <si>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</si>
  <si>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</si>
  <si>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</si>
  <si>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</si>
  <si>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</si>
  <si>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</si>
  <si>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</si>
  <si>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</si>
  <si>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</si>
  <si>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</si>
  <si>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</si>
  <si>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</si>
  <si>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</si>
  <si>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</si>
  <si>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</si>
  <si>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</si>
  <si>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</si>
  <si>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</si>
  <si>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</si>
  <si>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</si>
  <si>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</si>
  <si>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</si>
  <si>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</si>
  <si>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</si>
  <si>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</si>
  <si>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</si>
  <si>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</si>
  <si>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</si>
  <si>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</si>
  <si>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</si>
  <si>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</si>
  <si>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</si>
  <si>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</si>
  <si>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</si>
  <si>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</si>
  <si>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</si>
  <si>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</si>
  <si>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</si>
  <si>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</si>
  <si>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</si>
  <si>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</si>
  <si>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</si>
  <si>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</si>
  <si>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</si>
  <si>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</si>
  <si>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</si>
  <si>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</si>
  <si>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</si>
  <si>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</si>
  <si>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</si>
  <si>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</si>
  <si>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</si>
  <si>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</si>
  <si>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</si>
  <si>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</si>
  <si>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</si>
  <si>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</si>
  <si>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</si>
  <si>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</si>
  <si>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</si>
  <si>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</si>
  <si>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</si>
  <si>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</si>
  <si>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</si>
  <si>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</si>
  <si>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</si>
  <si>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</si>
  <si>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</si>
  <si>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</si>
  <si>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</si>
  <si>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</si>
  <si>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</si>
  <si>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</si>
  <si>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</si>
  <si>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</si>
  <si>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</si>
  <si>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</si>
  <si>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</si>
  <si>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</si>
  <si>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</si>
  <si>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</si>
  <si>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</si>
  <si>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</si>
  <si>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</si>
  <si>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</si>
  <si>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</si>
  <si>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</si>
  <si>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</si>
  <si>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</si>
  <si>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</si>
  <si>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</si>
  <si>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</si>
  <si>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</si>
  <si>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</si>
  <si>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</si>
  <si>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</si>
  <si>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</si>
  <si>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</si>
  <si>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</si>
  <si>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</si>
  <si>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</si>
  <si>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</si>
  <si>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</si>
  <si>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</si>
  <si>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</si>
  <si>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</si>
  <si>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</si>
  <si>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</si>
  <si>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</si>
  <si>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</si>
  <si>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</si>
  <si>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</si>
  <si>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</si>
  <si>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</si>
  <si>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</si>
  <si>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</si>
  <si>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</si>
  <si>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</si>
  <si>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</si>
  <si>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</si>
  <si>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</si>
  <si>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</si>
  <si>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</si>
  <si>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</si>
  <si>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</si>
  <si>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</si>
  <si>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</si>
  <si>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</si>
  <si>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</si>
  <si>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</si>
  <si>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</si>
  <si>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</si>
  <si>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</si>
  <si>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</si>
  <si>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</si>
  <si>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</si>
  <si>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</si>
  <si>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</si>
  <si>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</si>
  <si>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</si>
  <si>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</si>
  <si>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</si>
  <si>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</si>
  <si>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</si>
  <si>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</si>
  <si>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</si>
  <si>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</si>
  <si>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</si>
  <si>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</si>
  <si>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</si>
  <si>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</si>
  <si>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</si>
  <si>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</si>
  <si>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</si>
  <si>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</si>
  <si>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</si>
  <si>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</si>
  <si>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</si>
  <si>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</si>
  <si>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</si>
  <si>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</si>
  <si>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</si>
  <si>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</si>
  <si>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</si>
  <si>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</si>
  <si>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</si>
  <si>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</si>
  <si>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</si>
  <si>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</si>
  <si>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</si>
  <si>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</si>
  <si>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</si>
  <si>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</si>
  <si>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</si>
  <si>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</si>
  <si>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</si>
  <si>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</si>
  <si>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</si>
  <si>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</si>
  <si>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</si>
  <si>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</si>
  <si>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</si>
  <si>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</si>
  <si>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</si>
  <si>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</si>
  <si>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</si>
  <si>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</si>
  <si>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</si>
  <si>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</si>
  <si>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</si>
  <si>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</si>
  <si>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</si>
  <si>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</si>
  <si>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</si>
  <si>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</si>
  <si>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</si>
  <si>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</si>
  <si>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</si>
  <si>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</si>
  <si>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</si>
  <si>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</si>
  <si>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</si>
  <si>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</si>
  <si>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</si>
  <si>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</si>
  <si>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</si>
  <si>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</si>
  <si>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</si>
  <si>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</si>
  <si>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</si>
  <si>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</si>
  <si>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</si>
  <si>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</si>
  <si>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</si>
  <si>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</si>
  <si>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</si>
  <si>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</si>
  <si>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</si>
  <si>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</si>
  <si>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</si>
  <si>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</si>
  <si>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</si>
  <si>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</si>
  <si>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</si>
  <si>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</si>
  <si>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</si>
  <si>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</si>
  <si>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</si>
  <si>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</si>
  <si>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</si>
  <si>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</si>
  <si>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</si>
  <si>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</si>
  <si>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</si>
  <si>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</si>
  <si>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</si>
  <si>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</si>
  <si>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</si>
  <si>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</si>
  <si>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</si>
  <si>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</si>
  <si>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</si>
  <si>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</si>
  <si>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</si>
  <si>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</si>
  <si>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</si>
  <si>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</si>
  <si>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</si>
  <si>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</si>
  <si>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</si>
  <si>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</si>
  <si>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</si>
  <si>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</si>
  <si>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</si>
  <si>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</si>
  <si>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</si>
  <si>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</si>
  <si>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</si>
  <si>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</si>
  <si>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</si>
  <si>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</si>
  <si>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</si>
  <si>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</si>
  <si>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</si>
  <si>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</si>
  <si>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</si>
  <si>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</si>
  <si>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</si>
  <si>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</si>
  <si>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</si>
  <si>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</si>
  <si>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</si>
  <si>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</si>
  <si>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</si>
  <si>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</si>
  <si>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</si>
  <si>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</si>
  <si>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</si>
  <si>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</si>
  <si>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</si>
  <si>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</si>
  <si>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</si>
  <si>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</si>
  <si>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</si>
  <si>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</si>
  <si>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</si>
  <si>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</si>
  <si>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</si>
  <si>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</si>
  <si>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</si>
  <si>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</si>
  <si>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</si>
  <si>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</si>
  <si>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</si>
  <si>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</si>
  <si>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</si>
  <si>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</si>
  <si>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</si>
  <si>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</si>
  <si>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</si>
  <si>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</si>
  <si>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</si>
  <si>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</si>
  <si>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</si>
  <si>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</si>
  <si>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</si>
  <si>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</si>
  <si>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</si>
  <si>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</si>
  <si>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</si>
  <si>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</si>
  <si>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</si>
  <si>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</si>
  <si>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</si>
  <si>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</si>
  <si>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</si>
  <si>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</si>
  <si>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</si>
  <si>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</si>
  <si>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</si>
  <si>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</si>
  <si>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</si>
  <si>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</si>
  <si>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</si>
  <si>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</si>
  <si>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</si>
  <si>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</si>
  <si>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</si>
  <si>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</si>
  <si>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</si>
  <si>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</si>
  <si>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</si>
  <si>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</si>
  <si>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</si>
  <si>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</si>
  <si>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</si>
  <si>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</si>
  <si>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</si>
  <si>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</si>
  <si>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</si>
  <si>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</si>
  <si>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</si>
  <si>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</si>
  <si>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</si>
  <si>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</si>
  <si>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</si>
  <si>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</si>
  <si>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</si>
  <si>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</si>
  <si>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</si>
  <si>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</si>
  <si>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</si>
  <si>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</si>
  <si>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</si>
  <si>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</si>
  <si>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</si>
  <si>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</si>
  <si>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</si>
  <si>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</si>
  <si>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</si>
  <si>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</si>
  <si>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</si>
  <si>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</si>
  <si>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</si>
  <si>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</si>
  <si>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</si>
  <si>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</si>
  <si>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</si>
  <si>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</si>
  <si>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</si>
  <si>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</si>
  <si>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</si>
  <si>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</si>
  <si>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</si>
  <si>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</si>
  <si>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</si>
  <si>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</si>
  <si>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</si>
  <si>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</si>
  <si>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</si>
  <si>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</si>
  <si>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</si>
  <si>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</si>
  <si>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</si>
  <si>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</si>
  <si>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</si>
  <si>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</si>
  <si>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</si>
  <si>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</si>
  <si>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</si>
  <si>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</si>
  <si>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</si>
  <si>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</si>
  <si>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</si>
  <si>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</si>
  <si>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</si>
  <si>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</si>
  <si>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</si>
  <si>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</si>
  <si>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</si>
  <si>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</si>
  <si>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</si>
  <si>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</si>
  <si>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</si>
  <si>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</si>
  <si>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</si>
  <si>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</si>
  <si>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</si>
  <si>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</si>
  <si>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</si>
  <si>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</si>
  <si>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</si>
  <si>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</si>
  <si>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</si>
  <si>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</si>
  <si>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</si>
  <si>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</si>
  <si>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</si>
  <si>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</si>
  <si>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</si>
  <si>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</si>
  <si>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</si>
  <si>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</si>
  <si>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</si>
  <si>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</si>
  <si>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</si>
  <si>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</si>
  <si>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</si>
  <si>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</si>
  <si>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</si>
  <si>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</si>
  <si>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</si>
  <si>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</si>
  <si>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</si>
  <si>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</si>
  <si>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</si>
  <si>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</si>
  <si>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</si>
  <si>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</si>
  <si>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</si>
  <si>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</si>
  <si>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</si>
  <si>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</si>
  <si>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</si>
  <si>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</si>
  <si>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</si>
  <si>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</si>
  <si>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</si>
  <si>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</si>
  <si>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</si>
  <si>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</si>
  <si>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</si>
  <si>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</si>
  <si>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</si>
  <si>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</si>
  <si>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</si>
  <si>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</si>
  <si>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</si>
  <si>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</si>
  <si>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</si>
  <si>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</si>
  <si>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</si>
  <si>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</si>
  <si>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</si>
  <si>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</si>
  <si>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</si>
  <si>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</si>
  <si>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</si>
  <si>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</si>
  <si>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</si>
  <si>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</si>
  <si>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</si>
  <si>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</si>
  <si>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</si>
  <si>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</si>
  <si>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</si>
  <si>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</si>
  <si>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</si>
  <si>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</si>
  <si>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</si>
  <si>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</si>
  <si>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</si>
  <si>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</si>
  <si>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</si>
  <si>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</si>
  <si>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</si>
  <si>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</si>
  <si>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</si>
  <si>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</si>
  <si>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</si>
  <si>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</si>
  <si>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</si>
  <si>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</si>
  <si>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</si>
  <si>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</si>
  <si>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</si>
  <si>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</si>
  <si>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</si>
  <si>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</si>
  <si>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</si>
  <si>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</si>
  <si>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</si>
  <si>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</si>
  <si>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</si>
  <si>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</si>
  <si>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</si>
  <si>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</si>
  <si>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</si>
  <si>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</si>
  <si>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</si>
  <si>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</si>
  <si>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</si>
  <si>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</si>
  <si>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</si>
  <si>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</si>
  <si>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</si>
  <si>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</si>
  <si>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</si>
  <si>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</si>
  <si>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</si>
  <si>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</si>
  <si>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</si>
  <si>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</si>
  <si>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</si>
  <si>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</si>
  <si>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</si>
  <si>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</si>
  <si>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</si>
  <si>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</si>
  <si>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</si>
  <si>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</si>
  <si>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</si>
  <si>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</si>
  <si>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</si>
  <si>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</si>
  <si>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</si>
  <si>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</si>
  <si>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</si>
  <si>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</si>
  <si>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</si>
  <si>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</si>
  <si>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</si>
  <si>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</si>
  <si>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</si>
  <si>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</si>
  <si>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</si>
  <si>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</si>
  <si>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</si>
  <si>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</si>
  <si>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</si>
  <si>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</si>
  <si>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</si>
  <si>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</si>
  <si>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</si>
  <si>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</si>
  <si>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</si>
  <si>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</si>
  <si>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</si>
  <si>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</si>
  <si>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</si>
  <si>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</si>
  <si>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</si>
  <si>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</si>
  <si>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</si>
  <si>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</si>
  <si>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</si>
  <si>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</si>
  <si>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</si>
  <si>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</si>
  <si>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</si>
  <si>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</si>
  <si>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</si>
  <si>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</si>
  <si>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</si>
  <si>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</si>
  <si>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</si>
  <si>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</si>
  <si>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</si>
  <si>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</si>
  <si>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</si>
  <si>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</si>
  <si>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</si>
  <si>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</si>
  <si>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</si>
  <si>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</si>
  <si>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</si>
  <si>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</si>
  <si>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</si>
  <si>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</si>
  <si>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</si>
  <si>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</si>
  <si>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</si>
  <si>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</si>
  <si>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</si>
  <si>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</si>
  <si>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</si>
  <si>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</si>
  <si>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</si>
  <si>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</si>
  <si>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</si>
  <si>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</si>
  <si>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</si>
  <si>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</si>
  <si>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</si>
  <si>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</si>
  <si>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</si>
  <si>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</si>
  <si>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</si>
  <si>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</si>
  <si>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</si>
  <si>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</si>
  <si>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</si>
  <si>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</si>
  <si>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</si>
  <si>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</si>
  <si>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</si>
  <si>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</si>
  <si>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</si>
  <si>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</si>
  <si>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</si>
  <si>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</si>
  <si>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</si>
  <si>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</si>
  <si>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</si>
  <si>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</si>
  <si>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</si>
  <si>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</si>
  <si>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</si>
  <si>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</si>
  <si>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</si>
  <si>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</si>
  <si>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</si>
  <si>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</si>
  <si>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</si>
  <si>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</si>
  <si>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</si>
  <si>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</si>
  <si>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</si>
  <si>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</si>
  <si>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</si>
  <si>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</si>
  <si>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</si>
  <si>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</si>
  <si>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</si>
  <si>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</si>
  <si>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</si>
  <si>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</si>
  <si>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</si>
  <si>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</si>
  <si>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</si>
  <si>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</si>
  <si>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</si>
  <si>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</si>
  <si>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</si>
  <si>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</si>
  <si>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</si>
  <si>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</si>
  <si>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</si>
  <si>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</si>
  <si>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</si>
  <si>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</si>
  <si>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</si>
  <si>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</si>
  <si>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</si>
  <si>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</si>
  <si>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</si>
  <si>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</si>
  <si>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</si>
  <si>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</si>
  <si>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</si>
  <si>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</si>
  <si>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</si>
  <si>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</si>
  <si>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</si>
  <si>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</si>
  <si>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</si>
  <si>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</si>
  <si>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</si>
  <si>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</si>
  <si>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</si>
  <si>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</si>
  <si>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</si>
  <si>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</si>
  <si>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</si>
  <si>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</si>
  <si>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</si>
  <si>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</si>
  <si>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</si>
  <si>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</si>
  <si>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</si>
  <si>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</si>
  <si>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</si>
  <si>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</si>
  <si>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</si>
  <si>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</si>
  <si>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</si>
  <si>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</si>
  <si>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</si>
  <si>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</si>
  <si>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</si>
  <si>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</si>
  <si>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</si>
  <si>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</si>
  <si>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</si>
  <si>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</si>
  <si>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</si>
  <si>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</si>
  <si>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</si>
  <si>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</si>
  <si>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</si>
  <si>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</si>
  <si>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</si>
  <si>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</si>
  <si>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</si>
  <si>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</si>
  <si>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</si>
  <si>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</si>
  <si>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</si>
  <si>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</si>
  <si>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</si>
  <si>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</si>
  <si>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</si>
  <si>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</si>
  <si>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</si>
  <si>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</si>
  <si>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</si>
  <si>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</si>
  <si>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</si>
  <si>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</si>
  <si>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</si>
  <si>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</si>
  <si>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</si>
  <si>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</si>
  <si>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</si>
  <si>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</si>
  <si>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</si>
  <si>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</si>
  <si>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</si>
  <si>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</si>
  <si>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</si>
  <si>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</si>
  <si>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</si>
  <si>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</si>
  <si>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</si>
  <si>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</si>
  <si>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</si>
  <si>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</si>
  <si>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</si>
  <si>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</si>
  <si>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</si>
  <si>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</si>
  <si>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</si>
  <si>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</si>
  <si>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</si>
  <si>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</si>
  <si>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</si>
  <si>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</si>
  <si>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</si>
  <si>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</si>
  <si>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</si>
  <si>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</si>
  <si>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</si>
  <si>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</si>
  <si>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</si>
  <si>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</si>
  <si>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</si>
  <si>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</si>
  <si>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</si>
  <si>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</si>
  <si>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</si>
  <si>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</si>
  <si>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</si>
  <si>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</si>
  <si>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</si>
  <si>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</si>
  <si>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</si>
  <si>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</si>
  <si>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</si>
  <si>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</si>
  <si>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</si>
  <si>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</si>
  <si>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</si>
  <si>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</si>
  <si>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</si>
  <si>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</si>
  <si>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</si>
  <si>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</si>
  <si>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</si>
  <si>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</si>
  <si>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</si>
  <si>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</si>
  <si>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</si>
  <si>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</si>
  <si>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</si>
  <si>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</si>
  <si>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</si>
  <si>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</si>
  <si>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</si>
  <si>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</si>
  <si>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</si>
  <si>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</si>
  <si>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</si>
  <si>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</si>
  <si>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</si>
  <si>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</si>
  <si>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</si>
  <si>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</si>
  <si>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</si>
  <si>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</si>
  <si>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</si>
  <si>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</si>
  <si>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</si>
  <si>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</si>
  <si>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</si>
  <si>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</si>
  <si>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</si>
  <si>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</si>
  <si>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</si>
  <si>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</si>
  <si>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</si>
  <si>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</si>
  <si>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</si>
  <si>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</si>
  <si>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</si>
  <si>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</si>
  <si>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</si>
  <si>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</si>
  <si>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</si>
  <si>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</si>
  <si>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</si>
  <si>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</si>
  <si>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</si>
  <si>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</si>
  <si>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</si>
  <si>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</si>
  <si>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</si>
  <si>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</si>
  <si>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</si>
  <si>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</si>
  <si>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</si>
  <si>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</si>
  <si>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</si>
  <si>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</si>
  <si>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</si>
  <si>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</si>
  <si>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</si>
  <si>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</si>
  <si>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</si>
  <si>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</si>
  <si>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</si>
  <si>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</si>
  <si>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</si>
  <si>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</si>
  <si>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</si>
  <si>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</si>
  <si>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</si>
  <si>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</si>
  <si>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</si>
  <si>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</si>
  <si>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</si>
  <si>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</si>
  <si>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</si>
  <si>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</si>
  <si>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</si>
  <si>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</si>
  <si>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</si>
  <si>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</si>
  <si>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</si>
  <si>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</si>
  <si>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</si>
  <si>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</si>
  <si>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</si>
  <si>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</si>
  <si>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</si>
  <si>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</si>
  <si>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</si>
  <si>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</si>
  <si>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</si>
  <si>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</si>
  <si>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</si>
  <si>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</si>
  <si>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</si>
  <si>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</si>
  <si>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</si>
  <si>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</si>
  <si>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</si>
  <si>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</si>
  <si>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</si>
  <si>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</si>
  <si>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</si>
  <si>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</si>
  <si>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</si>
  <si>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</si>
  <si>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</si>
  <si>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</si>
  <si>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</si>
  <si>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</si>
  <si>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</si>
  <si>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</si>
  <si>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</si>
  <si>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</si>
  <si>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</si>
  <si>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</si>
  <si>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</si>
  <si>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</si>
  <si>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</si>
  <si>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</si>
  <si>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</si>
  <si>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</si>
  <si>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</si>
  <si>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</si>
  <si>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</si>
  <si>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</si>
  <si>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</si>
  <si>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</si>
  <si>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</si>
  <si>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</si>
  <si>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</si>
  <si>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</si>
  <si>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</si>
  <si>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</si>
  <si>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</si>
  <si>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</si>
  <si>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</si>
  <si>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</si>
  <si>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</si>
  <si>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</si>
  <si>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</si>
  <si>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</si>
  <si>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</si>
  <si>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</si>
  <si>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</si>
  <si>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</si>
  <si>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</si>
  <si>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</si>
  <si>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</si>
  <si>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</si>
  <si>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</si>
  <si>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</si>
  <si>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</si>
  <si>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</si>
  <si>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</si>
  <si>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</si>
  <si>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</si>
  <si>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</si>
  <si>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</si>
  <si>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</si>
  <si>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</si>
  <si>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</si>
  <si>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</si>
  <si>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</si>
  <si>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</si>
  <si>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</si>
  <si>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</si>
  <si>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</si>
  <si>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</si>
  <si>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</si>
  <si>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</si>
  <si>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</si>
  <si>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</si>
  <si>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</si>
  <si>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</si>
  <si>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</si>
  <si>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</si>
  <si>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</si>
  <si>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</si>
  <si>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</si>
  <si>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</si>
  <si>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</si>
  <si>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</si>
  <si>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</si>
  <si>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</si>
  <si>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</si>
  <si>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</si>
  <si>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</si>
  <si>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</si>
  <si>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</si>
  <si>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</si>
  <si>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</si>
  <si>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</si>
  <si>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</si>
  <si>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</si>
  <si>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</si>
  <si>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</si>
  <si>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</si>
  <si>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</si>
  <si>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</si>
  <si>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</si>
  <si>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</si>
  <si>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</si>
  <si>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</si>
  <si>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</si>
  <si>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</si>
  <si>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</si>
  <si>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</si>
  <si>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</si>
  <si>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</si>
  <si>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</si>
  <si>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</si>
  <si>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</si>
  <si>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</si>
  <si>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</si>
  <si>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</si>
  <si>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</si>
  <si>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</si>
  <si>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</si>
  <si>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</si>
  <si>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</si>
  <si>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</si>
  <si>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</si>
  <si>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</si>
  <si>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</si>
  <si>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</si>
  <si>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</si>
  <si>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</si>
  <si>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</si>
  <si>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</si>
  <si>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</si>
  <si>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</si>
  <si>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</si>
  <si>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</si>
  <si>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</si>
  <si>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</si>
  <si>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</si>
  <si>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</si>
  <si>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</si>
  <si>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</si>
  <si>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</si>
  <si>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</si>
  <si>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</si>
  <si>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</si>
  <si>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</si>
  <si>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</si>
  <si>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</si>
  <si>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</si>
  <si>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</si>
  <si>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</si>
  <si>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</si>
  <si>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</si>
  <si>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</si>
  <si>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</si>
  <si>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</si>
  <si>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</si>
  <si>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</si>
  <si>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</si>
  <si>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</si>
  <si>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</si>
  <si>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</si>
  <si>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</si>
  <si>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</si>
  <si>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</si>
  <si>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</si>
  <si>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</si>
  <si>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</si>
  <si>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</si>
  <si>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</si>
  <si>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</si>
  <si>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</si>
  <si>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</si>
  <si>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</si>
  <si>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</si>
  <si>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</si>
  <si>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</si>
  <si>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</si>
  <si>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</si>
  <si>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</si>
  <si>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</si>
  <si>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</si>
  <si>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</si>
  <si>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</si>
  <si>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</si>
  <si>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</si>
  <si>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</si>
  <si>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</si>
  <si>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</si>
  <si>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</si>
  <si>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</si>
  <si>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</si>
  <si>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</si>
  <si>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</si>
  <si>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</si>
  <si>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</si>
  <si>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</si>
  <si>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</si>
  <si>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</si>
  <si>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</si>
  <si>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</si>
  <si>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</si>
  <si>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</si>
  <si>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</si>
  <si>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</si>
  <si>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</si>
  <si>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</si>
  <si>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</si>
  <si>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</si>
  <si>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</si>
  <si>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</si>
  <si>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</si>
  <si>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</si>
  <si>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</si>
  <si>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</si>
  <si>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</si>
  <si>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</si>
  <si>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</si>
  <si>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</si>
  <si>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</si>
  <si>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</si>
  <si>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</si>
  <si>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</si>
  <si>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</si>
  <si>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</si>
  <si>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</si>
  <si>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</si>
  <si>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</si>
  <si>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</si>
  <si>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</si>
  <si>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</si>
  <si>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</si>
  <si>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</si>
  <si>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</si>
  <si>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</si>
  <si>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</si>
  <si>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</si>
  <si>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</si>
  <si>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</si>
  <si>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</si>
  <si>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</si>
  <si>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</si>
  <si>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</si>
  <si>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</si>
  <si>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</si>
  <si>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</si>
  <si>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</si>
  <si>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</si>
  <si>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</si>
  <si>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</si>
  <si>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</si>
  <si>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</si>
  <si>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</si>
  <si>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</si>
  <si>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</si>
  <si>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</si>
  <si>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</si>
  <si>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</si>
  <si>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</si>
  <si>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</si>
  <si>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</si>
  <si>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</si>
  <si>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</si>
  <si>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</si>
  <si>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</si>
  <si>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</si>
  <si>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</si>
  <si>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</si>
  <si>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</si>
  <si>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</si>
  <si>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</si>
  <si>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</si>
  <si>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</si>
  <si>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</si>
  <si>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</si>
  <si>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</si>
  <si>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</si>
  <si>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</si>
  <si>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</si>
  <si>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</si>
  <si>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</si>
  <si>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</si>
  <si>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</si>
  <si>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</si>
  <si>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</si>
  <si>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</si>
  <si>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</si>
  <si>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</si>
  <si>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</si>
  <si>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</si>
  <si>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</si>
  <si>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</si>
  <si>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</si>
  <si>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</si>
  <si>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</si>
  <si>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</si>
  <si>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</si>
  <si>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</si>
  <si>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</si>
  <si>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</si>
  <si>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</si>
  <si>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</si>
  <si>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</si>
  <si>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</si>
  <si>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</si>
  <si>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</si>
  <si>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</si>
  <si>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</si>
  <si>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</si>
  <si>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</si>
  <si>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</si>
  <si>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</si>
  <si>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</si>
  <si>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</si>
  <si>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</si>
  <si>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</si>
  <si>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</si>
  <si>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</si>
  <si>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</si>
  <si>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</si>
  <si>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</si>
  <si>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</si>
  <si>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</si>
  <si>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</si>
  <si>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</si>
  <si>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</si>
  <si>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</si>
  <si>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</si>
  <si>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</si>
  <si>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</si>
  <si>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</si>
  <si>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</si>
  <si>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</si>
  <si>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</si>
  <si>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</si>
  <si>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</si>
  <si>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</si>
  <si>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</si>
  <si>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</si>
  <si>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</si>
  <si>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</si>
  <si>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</si>
  <si>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</si>
  <si>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</si>
  <si>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</si>
  <si>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</si>
  <si>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</si>
  <si>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</si>
  <si>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</si>
  <si>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</si>
  <si>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</si>
  <si>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</si>
  <si>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</si>
  <si>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</si>
  <si>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</si>
  <si>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</si>
  <si>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</si>
  <si>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</si>
  <si>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</si>
  <si>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</si>
  <si>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</si>
  <si>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</si>
  <si>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</si>
  <si>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</si>
  <si>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</si>
  <si>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</si>
  <si>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</si>
  <si>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</si>
  <si>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</si>
  <si>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</si>
  <si>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</si>
  <si>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</si>
  <si>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</si>
  <si>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</si>
  <si>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</si>
  <si>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</si>
  <si>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</si>
  <si>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</si>
  <si>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</si>
  <si>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</si>
  <si>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</si>
  <si>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</si>
  <si>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</si>
  <si>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</si>
  <si>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</si>
  <si>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</si>
  <si>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</si>
  <si>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</si>
  <si>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</si>
  <si>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</si>
  <si>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</si>
  <si>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</si>
  <si>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</si>
  <si>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</si>
  <si>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</si>
  <si>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</si>
  <si>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</si>
  <si>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</si>
  <si>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</si>
  <si>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</si>
  <si>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</si>
  <si>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</si>
  <si>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</si>
  <si>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</si>
  <si>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</si>
  <si>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</si>
  <si>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</si>
  <si>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</si>
  <si>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</si>
  <si>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</si>
  <si>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</si>
  <si>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</si>
  <si>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</si>
  <si>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</si>
  <si>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</si>
  <si>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</si>
  <si>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</si>
  <si>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</si>
  <si>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</si>
  <si>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</si>
  <si>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</si>
  <si>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</si>
  <si>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</si>
  <si>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</si>
  <si>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</si>
  <si>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</si>
  <si>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</si>
  <si>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</si>
  <si>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</si>
  <si>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</si>
  <si>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</si>
  <si>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</si>
  <si>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</si>
  <si>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</si>
  <si>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</si>
  <si>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</si>
  <si>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</si>
  <si>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</si>
  <si>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</si>
  <si>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</si>
  <si>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</si>
  <si>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</si>
  <si>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</si>
  <si>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</si>
  <si>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</si>
  <si>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</si>
  <si>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</si>
  <si>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</si>
  <si>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</si>
  <si>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</si>
  <si>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</si>
  <si>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</si>
  <si>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</si>
  <si>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</si>
  <si>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</si>
  <si>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</si>
  <si>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</si>
  <si>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</si>
  <si>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</si>
  <si>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</si>
  <si>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</si>
  <si>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</si>
  <si>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</si>
  <si>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</si>
  <si>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</si>
  <si>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</si>
  <si>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</si>
  <si>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</si>
  <si>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</si>
  <si>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</si>
  <si>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</si>
  <si>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</si>
  <si>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</si>
  <si>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</si>
  <si>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</si>
  <si>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</si>
  <si>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</si>
  <si>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</si>
  <si>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</si>
  <si>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</si>
  <si>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</si>
  <si>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</si>
  <si>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</si>
  <si>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</si>
  <si>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</si>
  <si>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</si>
  <si>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</si>
  <si>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</si>
  <si>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</si>
  <si>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</si>
  <si>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</si>
  <si>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</si>
  <si>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</si>
  <si>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</si>
  <si>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</si>
  <si>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</si>
  <si>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</si>
  <si>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</si>
  <si>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</si>
  <si>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</si>
  <si>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</si>
  <si>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</si>
  <si>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</si>
  <si>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</si>
  <si>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</si>
  <si>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</si>
  <si>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</si>
  <si>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</si>
  <si>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</si>
  <si>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</si>
  <si>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</si>
  <si>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</si>
  <si>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</si>
  <si>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</si>
  <si>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</si>
  <si>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</si>
  <si>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</si>
  <si>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</si>
  <si>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</si>
  <si>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</si>
  <si>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</si>
  <si>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</si>
  <si>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</si>
  <si>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</si>
  <si>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</si>
  <si>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</si>
  <si>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</si>
  <si>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</si>
  <si>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</si>
  <si>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</si>
  <si>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</si>
  <si>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</si>
  <si>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</si>
  <si>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</si>
  <si>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</si>
  <si>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</si>
  <si>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</si>
  <si>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</si>
  <si>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</si>
  <si>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</si>
  <si>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</si>
  <si>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</si>
  <si>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</si>
  <si>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</si>
  <si>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</si>
  <si>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</si>
  <si>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</si>
  <si>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</si>
  <si>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</si>
  <si>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</si>
  <si>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</si>
  <si>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</si>
  <si>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</si>
  <si>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</si>
  <si>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</si>
  <si>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</si>
  <si>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</si>
  <si>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</si>
  <si>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</si>
  <si>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</si>
  <si>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</si>
  <si>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</si>
  <si>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</si>
  <si>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</si>
  <si>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</si>
  <si>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</si>
  <si>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</si>
  <si>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</si>
  <si>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</si>
  <si>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</si>
  <si>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</si>
  <si>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</si>
  <si>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</si>
  <si>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</si>
  <si>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</si>
  <si>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</si>
  <si>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</si>
  <si>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</si>
  <si>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</si>
  <si>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</si>
  <si>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</si>
  <si>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</si>
  <si>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</si>
  <si>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</si>
  <si>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</si>
  <si>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</si>
  <si>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</si>
  <si>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</si>
  <si>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</si>
  <si>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</si>
  <si>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</si>
  <si>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</si>
  <si>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</si>
  <si>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</si>
  <si>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</si>
  <si>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</si>
  <si>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</si>
  <si>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</si>
  <si>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</si>
  <si>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</si>
  <si>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</si>
  <si>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</si>
  <si>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</si>
  <si>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</si>
  <si>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</si>
  <si>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</si>
  <si>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</si>
  <si>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</si>
  <si>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</si>
  <si>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</si>
  <si>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</si>
  <si>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</si>
  <si>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</si>
  <si>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</si>
  <si>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</si>
  <si>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</si>
  <si>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</si>
  <si>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</si>
  <si>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</si>
  <si>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</si>
  <si>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</si>
  <si>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</si>
  <si>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</si>
  <si>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</si>
  <si>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</si>
  <si>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</si>
  <si>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</si>
  <si>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</si>
  <si>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</si>
  <si>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</si>
  <si>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</si>
  <si>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</si>
  <si>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</si>
  <si>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</si>
  <si>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</si>
  <si>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</si>
  <si>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</si>
  <si>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</si>
  <si>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</si>
  <si>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</si>
  <si>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</si>
  <si>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</si>
  <si>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</si>
  <si>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</si>
  <si>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</si>
  <si>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</si>
  <si>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</si>
  <si>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</si>
  <si>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</si>
  <si>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</si>
  <si>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</si>
  <si>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</si>
  <si>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</si>
  <si>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</si>
  <si>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</si>
  <si>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</si>
  <si>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</si>
  <si>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</si>
  <si>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</si>
  <si>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</si>
  <si>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</si>
  <si>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</si>
  <si>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</si>
  <si>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</si>
  <si>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</si>
  <si>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</si>
  <si>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</si>
  <si>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</si>
  <si>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</si>
  <si>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</si>
  <si>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</si>
  <si>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</si>
  <si>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</si>
  <si>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</si>
  <si>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</si>
  <si>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</si>
  <si>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</si>
  <si>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</si>
  <si>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</si>
  <si>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</si>
  <si>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</si>
  <si>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</si>
  <si>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</si>
  <si>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</si>
  <si>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</si>
  <si>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</si>
  <si>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</si>
  <si>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</si>
  <si>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</si>
  <si>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</si>
  <si>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</si>
  <si>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</si>
  <si>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</si>
  <si>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</si>
  <si>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</si>
  <si>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</si>
  <si>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</si>
  <si>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</si>
  <si>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</si>
  <si>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</si>
  <si>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</si>
  <si>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</si>
  <si>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</si>
  <si>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</si>
  <si>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</si>
  <si>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</si>
  <si>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</si>
  <si>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</si>
  <si>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</si>
  <si>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</si>
  <si>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</si>
  <si>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</si>
  <si>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</si>
  <si>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</si>
  <si>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</si>
  <si>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</si>
  <si>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</si>
  <si>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</si>
  <si>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</si>
  <si>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</si>
  <si>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</si>
  <si>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</si>
  <si>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</si>
  <si>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</si>
  <si>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</si>
  <si>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</si>
  <si>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</si>
  <si>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</si>
  <si>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</si>
  <si>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</si>
  <si>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</si>
  <si>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</si>
  <si>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</si>
  <si>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</si>
  <si>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</si>
  <si>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</si>
  <si>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</si>
  <si>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</si>
  <si>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</si>
  <si>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</si>
  <si>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</si>
  <si>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</si>
  <si>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</si>
  <si>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</si>
  <si>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</si>
  <si>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</si>
  <si>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</si>
  <si>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</si>
  <si>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</si>
  <si>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</si>
  <si>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</si>
  <si>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</si>
  <si>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</si>
  <si>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</si>
  <si>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</si>
  <si>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</si>
  <si>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</si>
  <si>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</si>
  <si>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</si>
  <si>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</si>
  <si>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</si>
  <si>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</si>
  <si>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</si>
  <si>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</si>
  <si>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</si>
  <si>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</si>
  <si>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</si>
  <si>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</si>
  <si>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</si>
  <si>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</si>
  <si>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</si>
  <si>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</si>
  <si>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</si>
  <si>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</si>
  <si>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</si>
  <si>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</si>
  <si>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</si>
  <si>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</si>
  <si>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</si>
  <si>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</si>
  <si>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</si>
  <si>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</si>
  <si>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</si>
  <si>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</si>
  <si>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</si>
  <si>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</si>
  <si>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</si>
  <si>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</si>
  <si>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</si>
  <si>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</si>
  <si>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</si>
  <si>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</si>
  <si>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</si>
  <si>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</si>
  <si>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</si>
  <si>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</si>
  <si>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</si>
  <si>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</si>
  <si>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</si>
  <si>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</si>
  <si>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</si>
  <si>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</si>
  <si>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</si>
  <si>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</si>
  <si>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</si>
  <si>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</si>
  <si>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</si>
  <si>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</si>
  <si>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</si>
  <si>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</si>
  <si>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</si>
  <si>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</si>
  <si>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</si>
  <si>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</si>
  <si>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</si>
  <si>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</si>
  <si>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</si>
  <si>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</si>
  <si>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</si>
  <si>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</si>
  <si>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</si>
  <si>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</si>
  <si>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</si>
  <si>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</si>
  <si>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</si>
  <si>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</si>
  <si>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</si>
  <si>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</si>
  <si>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</si>
  <si>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</si>
  <si>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</si>
  <si>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</si>
  <si>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</si>
  <si>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</si>
  <si>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</si>
  <si>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</si>
  <si>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</si>
  <si>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</si>
  <si>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</si>
  <si>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</si>
  <si>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</si>
  <si>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</si>
  <si>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</si>
  <si>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</si>
  <si>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</si>
  <si>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</si>
  <si>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</si>
  <si>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</si>
  <si>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</si>
  <si>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</si>
  <si>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</si>
  <si>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</si>
  <si>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</si>
  <si>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</si>
  <si>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</si>
  <si>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</si>
  <si>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</si>
  <si>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</si>
  <si>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</si>
  <si>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</si>
  <si>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</si>
  <si>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</si>
  <si>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</si>
  <si>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</si>
  <si>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</si>
  <si>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</si>
  <si>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</si>
  <si>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</si>
  <si>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</si>
  <si>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</si>
  <si>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</si>
  <si>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</si>
  <si>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</si>
  <si>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</si>
  <si>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</si>
  <si>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</si>
  <si>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</si>
  <si>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</si>
  <si>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</si>
  <si>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</si>
  <si>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</si>
  <si>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</si>
  <si>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</si>
  <si>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</si>
  <si>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</si>
  <si>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</si>
  <si>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</si>
  <si>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</si>
  <si>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</si>
  <si>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</si>
  <si>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</si>
  <si>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</si>
  <si>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</si>
  <si>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</si>
  <si>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</si>
  <si>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</si>
  <si>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</si>
  <si>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</si>
  <si>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</si>
  <si>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</si>
  <si>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</si>
  <si>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</si>
  <si>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</si>
  <si>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</si>
  <si>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</si>
  <si>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</si>
  <si>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</si>
  <si>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</si>
  <si>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</si>
  <si>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</si>
  <si>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</si>
  <si>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</si>
  <si>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</si>
  <si>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</si>
  <si>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</si>
  <si>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</si>
  <si>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</si>
  <si>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</si>
  <si>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</si>
  <si>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</si>
  <si>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</si>
  <si>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</si>
  <si>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</si>
  <si>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</si>
  <si>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</si>
  <si>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</si>
  <si>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</si>
  <si>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</si>
  <si>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</si>
  <si>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</si>
  <si>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</si>
  <si>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</si>
  <si>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</si>
  <si>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</si>
  <si>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</si>
  <si>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</si>
  <si>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</si>
  <si>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</si>
  <si>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</si>
  <si>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</si>
  <si>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</si>
  <si>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</si>
  <si>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</si>
  <si>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</si>
  <si>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</si>
  <si>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</si>
  <si>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</si>
  <si>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</si>
  <si>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</si>
  <si>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</si>
  <si>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</si>
  <si>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</si>
  <si>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</si>
  <si>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</si>
  <si>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</si>
  <si>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</si>
  <si>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</si>
  <si>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</si>
  <si>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</si>
  <si>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</si>
  <si>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</si>
  <si>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</si>
  <si>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</si>
  <si>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</si>
  <si>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</si>
  <si>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</si>
  <si>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</si>
  <si>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</si>
  <si>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</si>
  <si>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</si>
  <si>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</si>
  <si>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</si>
  <si>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</si>
  <si>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</si>
  <si>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</si>
  <si>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</si>
  <si>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</si>
  <si>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</si>
  <si>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</si>
  <si>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</si>
  <si>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</si>
  <si>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</si>
  <si>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</si>
  <si>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</si>
  <si>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</si>
  <si>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</si>
  <si>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</si>
  <si>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</si>
  <si>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</si>
  <si>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</si>
  <si>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</si>
  <si>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</si>
  <si>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</si>
  <si>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</si>
  <si>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</si>
  <si>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</si>
  <si>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</si>
  <si>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</si>
  <si>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</si>
  <si>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</si>
  <si>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</si>
  <si>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</si>
  <si>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</si>
  <si>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</si>
  <si>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</si>
  <si>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</si>
  <si>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</si>
  <si>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</si>
  <si>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</si>
  <si>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</si>
  <si>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</si>
  <si>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</si>
  <si>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</si>
  <si>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</si>
  <si>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</si>
  <si>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</si>
  <si>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</si>
  <si>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</si>
  <si>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</si>
  <si>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</si>
  <si>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</si>
  <si>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</si>
  <si>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</si>
  <si>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</si>
  <si>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</si>
  <si>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</si>
  <si>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</si>
  <si>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</si>
  <si>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</si>
  <si>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</si>
  <si>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</si>
  <si>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</si>
  <si>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</si>
  <si>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</si>
  <si>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</si>
  <si>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</si>
  <si>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</si>
  <si>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</si>
  <si>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</si>
  <si>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</si>
  <si>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</si>
  <si>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</si>
  <si>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</si>
  <si>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</si>
  <si>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</si>
  <si>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</si>
  <si>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</si>
  <si>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</si>
  <si>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</si>
  <si>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</si>
  <si>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</si>
  <si>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</si>
  <si>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</si>
  <si>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</si>
  <si>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</si>
  <si>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</si>
  <si>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</si>
  <si>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</si>
  <si>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</si>
  <si>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</si>
  <si>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</si>
  <si>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</si>
  <si>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</si>
  <si>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</si>
  <si>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</si>
  <si>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</si>
  <si>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</si>
  <si>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</si>
  <si>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</si>
  <si>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</si>
  <si>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</si>
  <si>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</si>
  <si>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</si>
  <si>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</si>
  <si>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</si>
  <si>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</si>
  <si>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</si>
  <si>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</si>
  <si>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</si>
  <si>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</si>
  <si>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</si>
  <si>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</si>
  <si>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</si>
  <si>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</si>
  <si>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</si>
  <si>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</si>
  <si>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</si>
  <si>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</si>
  <si>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</si>
  <si>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</si>
  <si>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</si>
  <si>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</si>
  <si>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</si>
  <si>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</si>
  <si>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</si>
  <si>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</si>
  <si>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</si>
  <si>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</si>
  <si>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</si>
  <si>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</si>
  <si>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</si>
  <si>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</si>
  <si>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</si>
  <si>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</si>
  <si>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</si>
  <si>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</si>
  <si>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</si>
  <si>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</si>
  <si>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</si>
  <si>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</si>
  <si>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</si>
  <si>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</si>
  <si>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</si>
  <si>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</si>
  <si>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</si>
  <si>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</si>
  <si>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</si>
  <si>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</si>
  <si>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</si>
  <si>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</si>
  <si>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</si>
  <si>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</si>
  <si>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</si>
  <si>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</si>
  <si>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</si>
  <si>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</si>
  <si>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</si>
  <si>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</si>
  <si>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</si>
  <si>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</si>
  <si>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</si>
  <si>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</si>
  <si>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</si>
  <si>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</si>
  <si>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</si>
  <si>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</si>
  <si>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</si>
  <si>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</si>
  <si>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</si>
  <si>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</si>
  <si>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</si>
  <si>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</si>
  <si>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</si>
  <si>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</si>
  <si>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</si>
  <si>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</si>
  <si>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</si>
  <si>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</si>
  <si>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</si>
  <si>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</si>
  <si>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</si>
  <si>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</si>
  <si>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</si>
  <si>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</si>
  <si>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</si>
  <si>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</si>
  <si>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</si>
  <si>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</si>
  <si>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</si>
  <si>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</si>
  <si>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</si>
  <si>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</si>
  <si>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</si>
  <si>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</si>
  <si>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</si>
  <si>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</si>
  <si>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</si>
  <si>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</si>
  <si>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</si>
  <si>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</si>
  <si>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</si>
  <si>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</si>
  <si>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</si>
  <si>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</si>
  <si>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</si>
  <si>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</si>
  <si>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</si>
  <si>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</si>
  <si>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</si>
  <si>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</si>
  <si>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</si>
  <si>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</si>
  <si>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</si>
  <si>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</si>
  <si>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</si>
  <si>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</si>
  <si>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</si>
  <si>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</si>
  <si>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</si>
  <si>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</si>
  <si>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</si>
  <si>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</si>
  <si>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</si>
  <si>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</si>
  <si>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</si>
  <si>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</si>
  <si>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</si>
  <si>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</si>
  <si>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</si>
  <si>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</si>
  <si>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</si>
  <si>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</si>
  <si>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</si>
  <si>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</si>
  <si>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</si>
  <si>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</si>
  <si>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</si>
  <si>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</si>
  <si>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</si>
  <si>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</si>
  <si>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</si>
  <si>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</si>
  <si>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</si>
  <si>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</si>
  <si>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</si>
  <si>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</si>
  <si>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</si>
  <si>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</si>
  <si>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</si>
  <si>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</si>
  <si>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</si>
  <si>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</si>
  <si>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</si>
  <si>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</si>
  <si>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</si>
  <si>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</si>
  <si>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</si>
  <si>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</si>
  <si>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</si>
  <si>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</si>
  <si>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</si>
  <si>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</si>
  <si>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</si>
  <si>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</si>
  <si>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</si>
  <si>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</si>
  <si>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</si>
  <si>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</si>
  <si>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</si>
  <si>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</si>
  <si>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</si>
  <si>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</si>
  <si>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</si>
  <si>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</si>
  <si>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</si>
  <si>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</si>
  <si>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</si>
  <si>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</si>
  <si>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</si>
  <si>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</si>
  <si>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</si>
  <si>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</si>
  <si>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</si>
  <si>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</si>
  <si>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</si>
  <si>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</si>
  <si>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</si>
  <si>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</si>
  <si>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</si>
  <si>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</si>
  <si>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</si>
  <si>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</si>
  <si>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</si>
  <si>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</si>
  <si>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</si>
  <si>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</si>
  <si>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</si>
  <si>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</si>
  <si>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</si>
  <si>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</si>
  <si>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</si>
  <si>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</si>
  <si>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</si>
  <si>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</si>
  <si>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</si>
  <si>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</si>
  <si>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</si>
  <si>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</si>
  <si>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</si>
  <si>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</si>
  <si>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</si>
  <si>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</si>
  <si>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</si>
  <si>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</si>
  <si>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</si>
  <si>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</si>
  <si>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</si>
  <si>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</si>
  <si>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</si>
  <si>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</si>
  <si>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</si>
  <si>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</si>
  <si>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</si>
  <si>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</si>
  <si>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</si>
  <si>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</si>
  <si>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</si>
  <si>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</si>
  <si>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</si>
  <si>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</si>
  <si>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</si>
  <si>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</si>
  <si>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</si>
  <si>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</si>
  <si>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</si>
  <si>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</si>
  <si>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</si>
  <si>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</si>
  <si>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</si>
  <si>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</si>
  <si>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</si>
  <si>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</si>
  <si>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</si>
  <si>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</si>
  <si>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</si>
  <si>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</si>
  <si>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</si>
  <si>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</si>
  <si>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</si>
  <si>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</si>
  <si>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</si>
  <si>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</si>
  <si>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</si>
  <si>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</si>
  <si>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</si>
  <si>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</si>
  <si>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</si>
  <si>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</si>
  <si>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</si>
  <si>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</si>
  <si>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</si>
  <si>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</si>
  <si>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</si>
  <si>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</si>
  <si>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</si>
  <si>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</si>
  <si>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</si>
  <si>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</si>
  <si>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</si>
  <si>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</si>
  <si>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</si>
  <si>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</si>
  <si>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</si>
  <si>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</si>
  <si>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</si>
  <si>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</si>
  <si>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</si>
  <si>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</si>
  <si>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</si>
  <si>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</si>
  <si>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</si>
  <si>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</si>
  <si>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</si>
  <si>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</si>
  <si>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</si>
  <si>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</si>
  <si>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</si>
  <si>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</si>
  <si>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</si>
  <si>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</si>
  <si>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</si>
  <si>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</si>
  <si>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</si>
  <si>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</si>
  <si>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</si>
  <si>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</si>
  <si>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</si>
  <si>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</si>
  <si>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</si>
  <si>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</si>
  <si>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</si>
  <si>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</si>
  <si>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</si>
  <si>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</si>
  <si>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</si>
  <si>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</si>
  <si>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</si>
  <si>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</si>
  <si>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</si>
  <si>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</si>
  <si>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</si>
  <si>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</si>
  <si>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</si>
  <si>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</si>
  <si>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</si>
  <si>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</si>
  <si>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</si>
  <si>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</si>
  <si>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</si>
  <si>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</si>
  <si>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</si>
  <si>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</si>
  <si>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</si>
  <si>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</si>
  <si>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</si>
  <si>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</si>
  <si>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</si>
  <si>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</si>
  <si>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</si>
  <si>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</si>
  <si>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</si>
  <si>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</si>
  <si>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</si>
  <si>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</si>
  <si>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</si>
  <si>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</si>
  <si>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</si>
  <si>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</si>
  <si>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</si>
  <si>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</si>
  <si>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</si>
  <si>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</si>
  <si>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</si>
  <si>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</si>
  <si>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</si>
  <si>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</si>
  <si>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</si>
  <si>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</si>
  <si>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</si>
  <si>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</si>
  <si>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</si>
  <si>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</si>
  <si>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</si>
  <si>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</si>
  <si>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</si>
  <si>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</si>
  <si>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</si>
  <si>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</si>
  <si>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</si>
  <si>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</si>
  <si>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</si>
  <si>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</si>
  <si>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</si>
  <si>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</si>
  <si>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</si>
  <si>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</si>
  <si>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</si>
  <si>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</si>
  <si>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</si>
  <si>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</si>
  <si>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</si>
  <si>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</si>
  <si>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</si>
  <si>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</si>
  <si>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</si>
  <si>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</si>
  <si>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</si>
  <si>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</si>
  <si>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</si>
  <si>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</si>
  <si>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</si>
  <si>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</si>
  <si>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</si>
  <si>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</si>
  <si>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</si>
  <si>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</si>
  <si>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</si>
  <si>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</si>
  <si>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</si>
  <si>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</si>
  <si>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</si>
  <si>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</si>
  <si>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</si>
  <si>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</si>
  <si>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</si>
  <si>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</si>
  <si>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</si>
  <si>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</si>
  <si>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</si>
  <si>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</si>
  <si>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</si>
  <si>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</si>
  <si>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</si>
  <si>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</si>
  <si>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</si>
  <si>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</si>
  <si>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</si>
  <si>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</si>
  <si>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</si>
  <si>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</si>
  <si>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</si>
  <si>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</si>
  <si>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</si>
  <si>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</si>
  <si>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</si>
  <si>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</si>
  <si>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</si>
  <si>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</si>
  <si>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</si>
  <si>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</si>
  <si>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</si>
  <si>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</si>
  <si>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</si>
  <si>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</si>
  <si>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</si>
  <si>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</si>
  <si>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</si>
  <si>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</si>
  <si>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</si>
  <si>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</si>
  <si>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</si>
  <si>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</si>
  <si>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</si>
  <si>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</si>
  <si>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</si>
  <si>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</si>
  <si>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</si>
  <si>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</si>
  <si>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</si>
  <si>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</si>
  <si>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</si>
  <si>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</si>
  <si>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</si>
  <si>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</si>
  <si>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</si>
  <si>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</si>
  <si>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</si>
  <si>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</si>
  <si>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</si>
  <si>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</si>
  <si>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</si>
  <si>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</si>
  <si>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</si>
  <si>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</si>
  <si>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</si>
  <si>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</si>
  <si>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</si>
  <si>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</si>
  <si>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</si>
  <si>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</si>
  <si>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</si>
  <si>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</si>
  <si>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</si>
  <si>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</si>
  <si>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</si>
  <si>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</si>
  <si>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</si>
  <si>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</si>
  <si>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</si>
  <si>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</si>
  <si>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</si>
  <si>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</si>
  <si>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</si>
  <si>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</si>
  <si>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</si>
  <si>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</si>
  <si>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</si>
  <si>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</si>
  <si>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</si>
  <si>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</si>
  <si>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</si>
  <si>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</si>
  <si>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</si>
  <si>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</si>
  <si>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</si>
  <si>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</si>
  <si>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</si>
  <si>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</si>
  <si>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</si>
  <si>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</si>
  <si>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</si>
  <si>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</si>
  <si>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</si>
  <si>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</si>
  <si>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</si>
  <si>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</si>
  <si>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</si>
  <si>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</si>
  <si>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</si>
  <si>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</si>
  <si>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</si>
  <si>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</si>
  <si>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</si>
  <si>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</si>
  <si>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</si>
  <si>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</si>
  <si>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</si>
  <si>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</si>
  <si>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</si>
  <si>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</si>
  <si>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</si>
  <si>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</si>
  <si>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</si>
  <si>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</si>
  <si>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</si>
  <si>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</si>
  <si>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</si>
  <si>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</si>
  <si>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</si>
  <si>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</si>
  <si>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</si>
  <si>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</si>
  <si>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</si>
  <si>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</si>
  <si>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</si>
  <si>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</si>
  <si>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</si>
  <si>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</si>
  <si>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</si>
  <si>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</si>
  <si>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</si>
  <si>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</si>
  <si>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</si>
  <si>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</si>
  <si>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</si>
  <si>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</si>
  <si>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</si>
  <si>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</si>
  <si>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</si>
  <si>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</si>
  <si>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</si>
  <si>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</si>
  <si>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</si>
  <si>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</si>
  <si>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</si>
  <si>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</si>
  <si>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</si>
  <si>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</si>
  <si>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</si>
  <si>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</si>
  <si>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</si>
  <si>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</si>
  <si>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</si>
  <si>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</si>
  <si>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</si>
  <si>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</si>
  <si>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</si>
  <si>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</si>
  <si>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</si>
  <si>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</si>
  <si>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</si>
  <si>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</si>
  <si>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</si>
  <si>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</si>
  <si>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</si>
  <si>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</si>
  <si>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</si>
  <si>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</si>
  <si>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</si>
  <si>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</si>
  <si>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</si>
  <si>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</si>
  <si>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</si>
  <si>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</si>
  <si>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</si>
  <si>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</si>
  <si>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</si>
  <si>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</si>
  <si>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</si>
  <si>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</si>
  <si>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</si>
  <si>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</si>
  <si>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</si>
  <si>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</si>
  <si>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</si>
  <si>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</si>
  <si>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</si>
  <si>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</si>
  <si>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</si>
  <si>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</si>
  <si>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</si>
  <si>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</si>
  <si>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</si>
  <si>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</si>
  <si>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</si>
  <si>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</si>
  <si>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</si>
  <si>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</si>
  <si>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</si>
  <si>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</si>
  <si>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</si>
  <si>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</si>
  <si>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</si>
  <si>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</si>
  <si>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</si>
  <si>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</si>
  <si>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</si>
  <si>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</si>
  <si>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</si>
  <si>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</si>
  <si>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</si>
  <si>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</si>
  <si>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</si>
  <si>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</si>
  <si>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</si>
  <si>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</si>
  <si>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</si>
  <si>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</si>
  <si>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</si>
  <si>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</si>
  <si>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</si>
  <si>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</si>
  <si>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</si>
  <si>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</si>
  <si>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</si>
  <si>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</si>
  <si>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</si>
  <si>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</si>
  <si>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</si>
  <si>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</si>
  <si>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</si>
  <si>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</si>
  <si>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</si>
  <si>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</si>
  <si>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</si>
  <si>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</si>
  <si>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</si>
  <si>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</si>
  <si>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</si>
  <si>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</si>
  <si>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</si>
  <si>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</si>
  <si>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</si>
  <si>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</si>
  <si>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</si>
  <si>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</si>
  <si>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</si>
  <si>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</si>
  <si>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</si>
  <si>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</si>
  <si>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</si>
  <si>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</si>
  <si>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</si>
  <si>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</si>
  <si>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</si>
  <si>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</si>
  <si>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</si>
  <si>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</si>
  <si>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</si>
  <si>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</si>
  <si>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</si>
  <si>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</si>
  <si>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</si>
  <si>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</si>
  <si>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</si>
  <si>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</si>
  <si>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</si>
  <si>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</si>
  <si>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</si>
  <si>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</si>
  <si>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</si>
  <si>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</si>
  <si>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</si>
  <si>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</si>
  <si>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</si>
  <si>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</si>
  <si>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</si>
  <si>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</si>
  <si>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</si>
  <si>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</si>
  <si>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</si>
  <si>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</si>
  <si>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</si>
  <si>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</si>
  <si>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</si>
  <si>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</si>
  <si>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</si>
  <si>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</si>
  <si>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</si>
  <si>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</si>
  <si>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</si>
  <si>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</si>
  <si>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</si>
  <si>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</si>
  <si>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</si>
  <si>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</si>
  <si>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</si>
  <si>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</si>
  <si>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</si>
  <si>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</si>
  <si>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</si>
  <si>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</si>
  <si>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</si>
  <si>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</si>
  <si>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</si>
  <si>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</si>
  <si>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</si>
  <si>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</si>
  <si>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</si>
  <si>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</si>
  <si>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</si>
  <si>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</si>
  <si>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</si>
  <si>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</si>
  <si>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</si>
  <si>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</si>
  <si>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</si>
  <si>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</si>
  <si>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</si>
  <si>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</si>
  <si>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</si>
  <si>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</si>
  <si>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</si>
  <si>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</si>
  <si>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</si>
  <si>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</si>
  <si>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</si>
  <si>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</si>
  <si>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</si>
  <si>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</si>
  <si>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</si>
  <si>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</si>
  <si>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</si>
  <si>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</si>
  <si>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</si>
  <si>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</si>
  <si>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</si>
  <si>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</si>
  <si>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</si>
  <si>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</si>
  <si>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</si>
  <si>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</si>
  <si>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</si>
  <si>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</si>
  <si>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</si>
  <si>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</si>
  <si>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</si>
  <si>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</si>
  <si>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</si>
  <si>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</si>
  <si>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</si>
  <si>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</si>
  <si>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</si>
  <si>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</si>
  <si>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</si>
  <si>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</si>
  <si>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</si>
  <si>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</si>
  <si>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</si>
  <si>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</si>
  <si>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</si>
  <si>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</si>
  <si>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</si>
  <si>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</si>
  <si>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</si>
  <si>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</si>
  <si>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</si>
  <si>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</si>
  <si>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</si>
  <si>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</si>
  <si>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</si>
  <si>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</si>
  <si>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</si>
  <si>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</si>
  <si>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</si>
  <si>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</si>
  <si>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</si>
  <si>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</si>
  <si>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</si>
  <si>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</si>
  <si>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</si>
  <si>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</si>
  <si>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</si>
  <si>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</si>
  <si>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</si>
  <si>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</si>
  <si>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</si>
  <si>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</si>
  <si>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</si>
  <si>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</si>
  <si>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</si>
  <si>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</si>
  <si>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</si>
  <si>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</si>
  <si>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</si>
  <si>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</si>
  <si>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</si>
  <si>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</si>
  <si>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</si>
  <si>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</si>
  <si>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</si>
  <si>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</si>
  <si>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</si>
  <si>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</si>
  <si>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</si>
  <si>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</si>
  <si>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</si>
  <si>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</si>
  <si>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</si>
  <si>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</si>
  <si>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</si>
  <si>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</si>
  <si>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</si>
  <si>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</si>
  <si>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</si>
  <si>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</si>
  <si>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</si>
  <si>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</si>
  <si>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</si>
  <si>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</si>
  <si>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</si>
  <si>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</si>
  <si>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</si>
  <si>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</si>
  <si>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</si>
  <si>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</si>
  <si>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</si>
  <si>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</si>
  <si>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</si>
  <si>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</si>
  <si>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</si>
  <si>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</si>
  <si>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</si>
  <si>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</si>
  <si>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</si>
  <si>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</si>
  <si>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</si>
  <si>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</si>
  <si>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</si>
  <si>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</si>
  <si>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</si>
  <si>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</si>
  <si>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</si>
  <si>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</si>
  <si>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</si>
  <si>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</si>
  <si>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</si>
  <si>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</si>
  <si>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</si>
  <si>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</si>
  <si>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</si>
  <si>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</si>
  <si>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</si>
  <si>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</si>
  <si>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</si>
  <si>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</si>
  <si>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</si>
  <si>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</si>
  <si>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</si>
  <si>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</si>
  <si>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</si>
  <si>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</si>
  <si>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</si>
  <si>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</si>
  <si>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</si>
  <si>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</si>
  <si>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</si>
  <si>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</si>
  <si>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</si>
  <si>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</si>
  <si>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</si>
  <si>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</si>
  <si>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</si>
  <si>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</si>
  <si>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</si>
  <si>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</si>
  <si>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</si>
  <si>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</si>
  <si>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</si>
  <si>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</si>
  <si>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</si>
  <si>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</si>
  <si>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</si>
  <si>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</si>
  <si>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</si>
  <si>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</si>
  <si>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</si>
  <si>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</si>
  <si>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</si>
  <si>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</si>
  <si>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</si>
  <si>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</si>
  <si>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</si>
  <si>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</si>
  <si>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</si>
  <si>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</si>
  <si>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</si>
  <si>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</si>
  <si>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</si>
  <si>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</si>
  <si>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</si>
  <si>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</si>
  <si>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</si>
  <si>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</si>
  <si>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</si>
  <si>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</si>
  <si>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</si>
  <si>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</si>
  <si>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</si>
  <si>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</si>
  <si>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</si>
  <si>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</si>
  <si>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</si>
  <si>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</si>
  <si>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</si>
  <si>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</si>
  <si>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</si>
  <si>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</si>
  <si>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</si>
  <si>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</si>
  <si>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</si>
  <si>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</si>
  <si>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</si>
  <si>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</si>
  <si>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</si>
  <si>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</si>
  <si>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</si>
  <si>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</si>
  <si>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</si>
  <si>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</si>
  <si>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</si>
  <si>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</si>
  <si>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</si>
  <si>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</si>
  <si>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</si>
  <si>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</si>
  <si>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</si>
  <si>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</si>
  <si>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</si>
  <si>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</si>
  <si>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</si>
  <si>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</si>
  <si>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</si>
  <si>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</si>
  <si>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</si>
  <si>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</si>
  <si>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</si>
  <si>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</si>
  <si>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</si>
  <si>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</si>
  <si>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</si>
  <si>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</si>
  <si>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</si>
  <si>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</si>
  <si>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</si>
  <si>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</si>
  <si>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</si>
  <si>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</si>
  <si>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</si>
  <si>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</si>
  <si>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</si>
  <si>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</si>
  <si>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</si>
  <si>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</si>
  <si>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</si>
  <si>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</si>
  <si>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</si>
  <si>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</si>
  <si>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</si>
  <si>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</si>
  <si>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</si>
  <si>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</si>
  <si>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</si>
  <si>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</si>
  <si>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</si>
  <si>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</si>
  <si>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</si>
  <si>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</si>
  <si>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</si>
  <si>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</si>
  <si>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</si>
  <si>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</si>
  <si>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</si>
  <si>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</si>
  <si>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</si>
  <si>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</si>
  <si>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</si>
  <si>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</si>
  <si>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</si>
  <si>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</si>
  <si>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</si>
  <si>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</si>
  <si>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</si>
  <si>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</si>
  <si>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</si>
  <si>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</si>
  <si>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</si>
  <si>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</si>
  <si>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</si>
  <si>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</si>
  <si>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</si>
  <si>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</si>
  <si>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</si>
  <si>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</si>
  <si>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</si>
  <si>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</si>
  <si>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</si>
  <si>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</si>
  <si>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</si>
  <si>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</si>
  <si>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</si>
  <si>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</si>
  <si>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</si>
  <si>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</si>
  <si>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</si>
  <si>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</si>
  <si>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</si>
  <si>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</si>
  <si>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</si>
  <si>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</si>
  <si>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</si>
  <si>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</si>
  <si>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</si>
  <si>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</si>
  <si>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</si>
  <si>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</si>
  <si>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</si>
  <si>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</si>
  <si>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</si>
  <si>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</si>
  <si>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</si>
  <si>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</si>
  <si>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</si>
  <si>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</si>
  <si>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</si>
  <si>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</si>
  <si>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</si>
  <si>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</si>
  <si>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</si>
  <si>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</si>
  <si>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</si>
  <si>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</si>
  <si>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</si>
  <si>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</si>
  <si>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</si>
  <si>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</si>
  <si>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</si>
  <si>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</si>
  <si>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</si>
  <si>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</si>
  <si>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</si>
  <si>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</si>
  <si>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</si>
  <si>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</si>
  <si>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</si>
  <si>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</si>
  <si>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</si>
  <si>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</si>
  <si>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</si>
  <si>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</si>
  <si>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</si>
  <si>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</si>
  <si>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</si>
  <si>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</si>
  <si>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</si>
  <si>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</si>
  <si>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</si>
  <si>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</si>
  <si>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</si>
  <si>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</si>
  <si>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</si>
  <si>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</si>
  <si>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</si>
  <si>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</si>
  <si>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</si>
  <si>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</si>
  <si>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</si>
  <si>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</si>
  <si>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</si>
  <si>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</si>
  <si>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</si>
  <si>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</si>
  <si>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</si>
  <si>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</si>
  <si>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</si>
  <si>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</si>
  <si>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</si>
  <si>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</si>
  <si>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</si>
  <si>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</si>
  <si>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</si>
  <si>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</si>
  <si>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</si>
  <si>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</si>
  <si>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</si>
  <si>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</si>
  <si>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</si>
  <si>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</si>
  <si>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</si>
  <si>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</si>
  <si>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</si>
  <si>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</si>
  <si>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</si>
  <si>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</si>
  <si>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</si>
  <si>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</si>
  <si>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</si>
  <si>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</si>
  <si>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</si>
  <si>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</si>
  <si>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</si>
  <si>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</si>
  <si>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</si>
  <si>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</si>
  <si>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</si>
  <si>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</si>
  <si>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</si>
  <si>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</si>
  <si>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</si>
  <si>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</si>
  <si>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</si>
  <si>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</si>
  <si>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</si>
  <si>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</si>
  <si>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</si>
  <si>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</si>
  <si>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</si>
  <si>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</si>
  <si>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</si>
  <si>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</si>
  <si>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</si>
  <si>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</si>
  <si>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</si>
  <si>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</si>
  <si>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</si>
  <si>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</si>
  <si>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</si>
  <si>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</si>
  <si>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</si>
  <si>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</si>
  <si>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</si>
  <si>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</si>
  <si>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</si>
  <si>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</si>
  <si>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</si>
  <si>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</si>
  <si>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</si>
  <si>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</si>
  <si>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</si>
  <si>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</si>
  <si>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</si>
  <si>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</si>
  <si>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</si>
  <si>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</si>
  <si>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</si>
  <si>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</si>
  <si>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</si>
  <si>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</si>
  <si>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</si>
  <si>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</si>
  <si>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</si>
  <si>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</si>
  <si>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</si>
  <si>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</si>
  <si>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</si>
  <si>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</si>
  <si>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</si>
  <si>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</si>
  <si>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</si>
  <si>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</si>
  <si>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</si>
  <si>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</si>
  <si>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</si>
  <si>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</si>
  <si>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</si>
  <si>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</si>
  <si>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</si>
  <si>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</si>
  <si>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</si>
  <si>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</si>
  <si>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</si>
  <si>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</si>
  <si>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</si>
  <si>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</si>
  <si>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</si>
  <si>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</si>
  <si>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</si>
  <si>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</si>
  <si>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</si>
  <si>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</si>
  <si>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</si>
  <si>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</si>
  <si>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</si>
  <si>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</si>
  <si>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</si>
  <si>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</si>
  <si>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</si>
  <si>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</si>
  <si>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</si>
  <si>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</si>
  <si>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</si>
  <si>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</si>
  <si>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</si>
  <si>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</si>
  <si>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</si>
  <si>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</si>
  <si>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</si>
  <si>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</si>
  <si>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</si>
  <si>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</si>
  <si>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</si>
  <si>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</si>
  <si>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</si>
  <si>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</si>
  <si>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</si>
  <si>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</si>
  <si>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</si>
  <si>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</si>
  <si>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</si>
  <si>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</si>
  <si>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</si>
  <si>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</si>
  <si>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</si>
  <si>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</si>
  <si>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</si>
  <si>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</si>
  <si>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</si>
  <si>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</si>
  <si>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</si>
  <si>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</si>
  <si>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</si>
  <si>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</si>
  <si>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</si>
  <si>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</si>
  <si>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</si>
  <si>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</si>
  <si>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</si>
  <si>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</si>
  <si>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</si>
  <si>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</si>
  <si>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</si>
  <si>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</si>
  <si>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</si>
  <si>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</si>
  <si>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</si>
  <si>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</si>
  <si>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</si>
  <si>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</si>
  <si>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</si>
  <si>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</si>
  <si>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</si>
  <si>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</si>
  <si>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</si>
  <si>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</si>
  <si>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</si>
  <si>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</si>
  <si>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</si>
  <si>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</si>
  <si>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</si>
  <si>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</si>
  <si>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</si>
  <si>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</si>
  <si>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</si>
  <si>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</si>
  <si>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</si>
  <si>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</si>
  <si>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</si>
  <si>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</si>
  <si>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</si>
  <si>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</si>
  <si>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</si>
  <si>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</si>
  <si>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</si>
  <si>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</si>
  <si>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</si>
  <si>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</si>
  <si>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</si>
  <si>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</si>
  <si>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</si>
  <si>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</si>
  <si>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</si>
  <si>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</si>
  <si>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</si>
  <si>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</si>
  <si>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</si>
  <si>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</si>
  <si>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</si>
  <si>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</si>
  <si>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</si>
  <si>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</si>
  <si>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</si>
  <si>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</si>
  <si>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</si>
  <si>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</si>
  <si>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</si>
  <si>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</si>
  <si>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</si>
  <si>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</si>
  <si>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</si>
  <si>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</si>
  <si>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</si>
  <si>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</si>
  <si>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</si>
  <si>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</si>
  <si>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</si>
  <si>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</si>
  <si>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</si>
  <si>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</si>
  <si>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</si>
  <si>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</si>
  <si>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</si>
  <si>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</si>
  <si>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</si>
  <si>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</si>
  <si>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</si>
  <si>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</si>
  <si>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</si>
  <si>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</si>
  <si>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</si>
  <si>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</si>
  <si>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</si>
  <si>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</si>
  <si>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</si>
  <si>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</si>
  <si>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</si>
  <si>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</si>
  <si>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</si>
  <si>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</si>
  <si>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</si>
  <si>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</si>
  <si>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</si>
  <si>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</si>
  <si>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</si>
  <si>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</si>
  <si>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</si>
  <si>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</si>
  <si>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</si>
  <si>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</si>
  <si>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</si>
  <si>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</si>
  <si>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</si>
  <si>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</si>
  <si>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</si>
  <si>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</si>
  <si>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</si>
  <si>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</si>
  <si>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</si>
  <si>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</si>
  <si>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</si>
  <si>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</si>
  <si>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</si>
  <si>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</si>
  <si>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</si>
  <si>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</si>
  <si>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</si>
  <si>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</si>
  <si>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</si>
  <si>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</si>
  <si>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</si>
  <si>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</si>
  <si>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</si>
  <si>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</si>
  <si>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</si>
  <si>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</si>
  <si>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</si>
  <si>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</si>
  <si>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</si>
  <si>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</si>
  <si>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</si>
  <si>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</si>
  <si>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</si>
  <si>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</si>
  <si>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</si>
  <si>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</si>
  <si>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</si>
  <si>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</si>
  <si>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</si>
  <si>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</si>
  <si>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</si>
  <si>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</si>
  <si>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</si>
  <si>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</si>
  <si>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</si>
  <si>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</si>
  <si>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</si>
  <si>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</si>
  <si>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</si>
  <si>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</si>
  <si>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</si>
  <si>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</si>
  <si>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</si>
  <si>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</si>
  <si>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</si>
  <si>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</si>
  <si>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</si>
  <si>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</si>
  <si>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</si>
  <si>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</si>
  <si>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</si>
  <si>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</si>
  <si>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</si>
  <si>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</si>
  <si>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</si>
  <si>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</si>
  <si>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</si>
  <si>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</si>
  <si>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</si>
  <si>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</si>
  <si>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</si>
  <si>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</si>
  <si>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</si>
  <si>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</si>
  <si>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</si>
  <si>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</si>
  <si>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</si>
  <si>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</si>
  <si>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</si>
  <si>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</si>
  <si>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</si>
  <si>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</si>
  <si>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</si>
  <si>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</si>
  <si>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</si>
  <si>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</si>
  <si>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</si>
  <si>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</si>
  <si>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</si>
  <si>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</si>
  <si>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</si>
  <si>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</si>
  <si>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</si>
  <si>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</si>
  <si>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</si>
  <si>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</si>
  <si>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</si>
  <si>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</si>
  <si>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</si>
  <si>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</si>
  <si>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</si>
  <si>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</si>
  <si>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</si>
  <si>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</si>
  <si>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</si>
  <si>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</si>
  <si>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</si>
  <si>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</si>
  <si>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</si>
  <si>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</si>
  <si>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</si>
  <si>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</si>
  <si>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</si>
  <si>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</si>
  <si>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</si>
  <si>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</si>
  <si>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</si>
  <si>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</si>
  <si>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</si>
  <si>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</si>
  <si>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</si>
  <si>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</si>
  <si>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</si>
  <si>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</si>
  <si>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</si>
  <si>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</si>
  <si>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</si>
  <si>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</si>
  <si>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</si>
  <si>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</si>
  <si>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</si>
  <si>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</si>
  <si>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</si>
  <si>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</si>
  <si>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</si>
  <si>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</si>
  <si>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</si>
  <si>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</si>
  <si>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</si>
  <si>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</si>
  <si>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</si>
  <si>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</si>
  <si>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</si>
  <si>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</si>
  <si>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</si>
  <si>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</si>
  <si>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</si>
  <si>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</si>
  <si>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</si>
  <si>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</si>
  <si>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</si>
  <si>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</si>
  <si>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</si>
  <si>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</si>
  <si>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</si>
  <si>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</si>
  <si>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</si>
  <si>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</si>
  <si>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</si>
  <si>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</si>
  <si>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</si>
  <si>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</si>
  <si>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</si>
  <si>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</si>
  <si>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</si>
  <si>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</si>
  <si>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</si>
  <si>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</si>
  <si>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</si>
  <si>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</si>
  <si>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</si>
  <si>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</si>
  <si>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</si>
  <si>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</si>
  <si>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</si>
  <si>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</si>
  <si>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</si>
  <si>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</si>
  <si>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</si>
  <si>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</si>
  <si>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</si>
  <si>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</si>
  <si>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</si>
  <si>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</si>
  <si>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</si>
  <si>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</si>
  <si>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</si>
  <si>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</si>
  <si>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</si>
  <si>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</si>
  <si>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</si>
  <si>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</si>
  <si>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</si>
  <si>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</si>
  <si>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</si>
  <si>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</si>
  <si>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</si>
  <si>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</si>
  <si>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</si>
  <si>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</si>
  <si>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</si>
  <si>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</si>
  <si>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</si>
  <si>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</si>
  <si>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</si>
  <si>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</si>
  <si>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</si>
  <si>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</si>
  <si>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</si>
  <si>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</si>
  <si>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</si>
  <si>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</si>
  <si>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</si>
  <si>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</si>
  <si>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</si>
  <si>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</si>
  <si>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</si>
  <si>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</si>
  <si>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</si>
  <si>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</si>
  <si>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</si>
  <si>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</si>
  <si>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</si>
  <si>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</si>
  <si>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</si>
  <si>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</si>
  <si>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</si>
  <si>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</si>
  <si>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</si>
  <si>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</si>
  <si>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</si>
  <si>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</si>
  <si>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</si>
  <si>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</si>
  <si>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</si>
  <si>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</si>
  <si>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</si>
  <si>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</si>
  <si>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</si>
  <si>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</si>
  <si>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</si>
  <si>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</si>
  <si>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</si>
  <si>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</si>
  <si>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</si>
  <si>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</si>
  <si>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</si>
  <si>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</si>
  <si>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</si>
  <si>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</si>
  <si>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</si>
  <si>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</si>
  <si>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</si>
  <si>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</si>
  <si>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</si>
  <si>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</si>
  <si>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</si>
  <si>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</si>
  <si>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</si>
  <si>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</si>
  <si>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</si>
  <si>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</si>
  <si>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</si>
  <si>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</si>
  <si>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</si>
  <si>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</si>
  <si>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</si>
  <si>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</si>
  <si>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</si>
  <si>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</si>
  <si>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</si>
  <si>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</si>
  <si>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</si>
  <si>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</si>
  <si>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</si>
  <si>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</si>
  <si>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</si>
  <si>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</si>
  <si>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</si>
  <si>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</si>
  <si>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</si>
  <si>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</si>
  <si>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</si>
  <si>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</si>
  <si>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</si>
  <si>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</si>
  <si>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</si>
  <si>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</si>
  <si>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</si>
  <si>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</si>
  <si>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</si>
  <si>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</si>
  <si>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</si>
  <si>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</si>
  <si>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</si>
  <si>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</si>
  <si>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</si>
  <si>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</si>
  <si>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</si>
  <si>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</si>
  <si>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</si>
  <si>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</si>
  <si>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</si>
  <si>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</si>
  <si>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</si>
  <si>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</si>
  <si>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</si>
  <si>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</si>
  <si>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</si>
  <si>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</si>
  <si>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</si>
  <si>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</si>
  <si>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</si>
  <si>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</si>
  <si>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</si>
  <si>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</si>
  <si>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</si>
  <si>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</si>
  <si>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</si>
  <si>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</si>
  <si>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</si>
  <si>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</si>
  <si>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</si>
  <si>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</si>
  <si>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</si>
  <si>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</si>
  <si>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</si>
  <si>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</si>
  <si>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</si>
  <si>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</si>
  <si>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</si>
  <si>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</si>
  <si>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</si>
  <si>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</si>
  <si>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</si>
  <si>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</si>
  <si>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</si>
  <si>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</si>
  <si>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</si>
  <si>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</si>
  <si>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</si>
  <si>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</si>
  <si>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</si>
  <si>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</si>
  <si>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</si>
  <si>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</si>
  <si>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</si>
  <si>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</si>
  <si>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</si>
  <si>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</si>
  <si>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</si>
  <si>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</si>
  <si>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</si>
  <si>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</si>
  <si>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</si>
  <si>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</si>
  <si>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</si>
  <si>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</si>
  <si>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</si>
  <si>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</si>
  <si>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</si>
  <si>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</si>
  <si>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</si>
  <si>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</si>
  <si>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</si>
  <si>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</si>
  <si>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</si>
  <si>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</si>
  <si>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</si>
  <si>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</si>
  <si>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</si>
  <si>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</si>
  <si>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</si>
  <si>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</si>
  <si>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</si>
  <si>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</si>
  <si>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</si>
  <si>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</si>
  <si>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</si>
  <si>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</si>
  <si>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</si>
  <si>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</si>
  <si>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</si>
  <si>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</si>
  <si>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</si>
  <si>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</si>
  <si>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</si>
  <si>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</si>
  <si>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</si>
  <si>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</si>
  <si>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</si>
  <si>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</si>
  <si>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</si>
  <si>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</si>
  <si>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</si>
  <si>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</si>
  <si>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</si>
  <si>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</si>
  <si>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</si>
  <si>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</si>
  <si>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</si>
  <si>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</si>
  <si>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</si>
  <si>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</si>
  <si>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</si>
  <si>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</si>
  <si>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</si>
  <si>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</si>
  <si>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</si>
  <si>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</si>
  <si>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</si>
  <si>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</si>
  <si>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</si>
  <si>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</si>
  <si>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</si>
  <si>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</si>
  <si>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</si>
  <si>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</si>
  <si>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</si>
  <si>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</si>
  <si>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</si>
  <si>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</si>
  <si>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</si>
  <si>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</si>
  <si>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</si>
  <si>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</si>
  <si>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</si>
  <si>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</si>
  <si>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</si>
  <si>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</si>
  <si>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</si>
  <si>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</si>
  <si>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</si>
  <si>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</si>
  <si>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</si>
  <si>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</si>
  <si>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</si>
  <si>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</si>
  <si>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</si>
  <si>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</si>
  <si>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</si>
  <si>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</si>
  <si>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</si>
  <si>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</si>
  <si>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</si>
  <si>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</si>
  <si>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</si>
  <si>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</si>
  <si>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</si>
  <si>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</si>
  <si>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</si>
  <si>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</si>
  <si>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</si>
  <si>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</si>
  <si>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</si>
  <si>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</si>
  <si>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</si>
  <si>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</si>
  <si>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</si>
  <si>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</si>
  <si>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</si>
  <si>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</si>
  <si>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</si>
  <si>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</si>
  <si>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</si>
  <si>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</si>
  <si>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</si>
  <si>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</si>
  <si>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</si>
  <si>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</si>
  <si>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</si>
  <si>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</si>
  <si>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</si>
  <si>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</si>
  <si>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</si>
  <si>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</si>
  <si>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</si>
  <si>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</si>
  <si>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</si>
  <si>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</si>
  <si>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</si>
  <si>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</si>
  <si>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</si>
  <si>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</si>
  <si>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</si>
  <si>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</si>
  <si>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</si>
  <si>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</si>
  <si>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</si>
  <si>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</si>
  <si>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</si>
  <si>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</si>
  <si>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</si>
  <si>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</si>
  <si>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</si>
  <si>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</si>
  <si>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</si>
  <si>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</si>
  <si>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</si>
  <si>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</si>
  <si>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</si>
  <si>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</si>
  <si>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</si>
  <si>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</si>
  <si>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</si>
  <si>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</si>
  <si>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</si>
  <si>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</si>
  <si>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</si>
  <si>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</si>
  <si>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</si>
  <si>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</si>
  <si>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</si>
  <si>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</si>
  <si>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</si>
  <si>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</si>
  <si>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</si>
  <si>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</si>
  <si>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</si>
  <si>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</si>
  <si>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</si>
  <si>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</si>
  <si>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</si>
  <si>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</si>
  <si>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</si>
  <si>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</si>
  <si>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</si>
  <si>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</si>
  <si>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</si>
  <si>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</si>
  <si>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</si>
  <si>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</si>
  <si>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</si>
  <si>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</si>
  <si>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</si>
  <si>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</si>
  <si>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</si>
  <si>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</si>
  <si>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</si>
  <si>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</si>
  <si>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</si>
  <si>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</si>
  <si>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</si>
  <si>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</si>
  <si>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</si>
  <si>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</si>
  <si>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</si>
  <si>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</si>
  <si>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</si>
  <si>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</si>
  <si>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</si>
  <si>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</si>
  <si>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</si>
  <si>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</si>
  <si>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</si>
  <si>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</si>
  <si>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</si>
  <si>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</si>
  <si>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</si>
  <si>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</si>
  <si>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</si>
  <si>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</si>
  <si>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</si>
  <si>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</si>
  <si>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</si>
  <si>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</si>
  <si>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</si>
  <si>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</si>
  <si>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</si>
  <si>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</si>
  <si>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</si>
  <si>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</si>
  <si>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</si>
  <si>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</si>
  <si>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</si>
  <si>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</si>
  <si>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</si>
  <si>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</si>
  <si>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</si>
  <si>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</si>
  <si>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</si>
  <si>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</si>
  <si>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</si>
  <si>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</si>
  <si>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</si>
  <si>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</si>
  <si>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</si>
  <si>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</si>
  <si>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</si>
  <si>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</si>
  <si>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</si>
  <si>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</si>
  <si>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</si>
  <si>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</si>
  <si>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</si>
  <si>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</si>
  <si>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</si>
  <si>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</si>
  <si>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</si>
  <si>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</si>
  <si>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</si>
  <si>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</si>
  <si>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</si>
  <si>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</si>
  <si>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</si>
  <si>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</si>
  <si>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</si>
  <si>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</si>
  <si>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</si>
  <si>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</si>
  <si>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</si>
  <si>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</si>
  <si>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</si>
  <si>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</si>
  <si>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</si>
  <si>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</si>
  <si>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</si>
  <si>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</si>
  <si>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</si>
  <si>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</si>
  <si>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</si>
  <si>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</si>
  <si>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</si>
  <si>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</si>
  <si>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</si>
  <si>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</si>
  <si>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</si>
  <si>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</si>
  <si>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</si>
  <si>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</si>
  <si>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</si>
  <si>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</si>
  <si>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</si>
  <si>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</si>
  <si>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</si>
  <si>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</si>
  <si>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</si>
  <si>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</si>
  <si>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</si>
  <si>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</si>
  <si>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</si>
  <si>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</si>
  <si>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</si>
  <si>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</si>
  <si>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</si>
  <si>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</si>
  <si>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</si>
  <si>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</si>
  <si>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</si>
  <si>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</si>
  <si>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</si>
  <si>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</si>
  <si>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</si>
  <si>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</si>
  <si>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</si>
  <si>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</si>
  <si>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</si>
  <si>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</si>
  <si>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</si>
  <si>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</si>
  <si>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</si>
  <si>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</si>
  <si>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</si>
  <si>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</si>
  <si>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</si>
  <si>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</si>
  <si>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</si>
  <si>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</si>
  <si>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</si>
  <si>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</si>
  <si>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</si>
  <si>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</si>
  <si>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</si>
  <si>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</si>
  <si>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</si>
  <si>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</si>
  <si>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</si>
  <si>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</si>
  <si>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</si>
  <si>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</si>
  <si>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</si>
  <si>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</si>
  <si>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</si>
  <si>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</si>
  <si>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</si>
  <si>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</si>
  <si>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</si>
  <si>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</si>
  <si>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</si>
  <si>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</si>
  <si>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</si>
  <si>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</si>
  <si>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</si>
  <si>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</si>
  <si>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</si>
  <si>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</si>
  <si>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</si>
  <si>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</si>
  <si>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</si>
  <si>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</si>
  <si>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</si>
  <si>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</si>
  <si>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</si>
  <si>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</si>
  <si>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</si>
  <si>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</si>
  <si>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</si>
  <si>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</si>
  <si>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</si>
  <si>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</si>
  <si>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</si>
  <si>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</si>
  <si>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</si>
  <si>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</si>
  <si>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</si>
  <si>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</si>
  <si>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</si>
  <si>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</si>
  <si>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</si>
  <si>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</si>
  <si>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</si>
  <si>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</si>
  <si>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</si>
  <si>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</si>
  <si>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</si>
  <si>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</si>
  <si>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</si>
  <si>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</si>
  <si>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</si>
  <si>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</si>
  <si>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</si>
  <si>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</si>
  <si>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</si>
  <si>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</si>
  <si>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</si>
  <si>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</si>
  <si>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</si>
  <si>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</si>
  <si>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</si>
  <si>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</si>
  <si>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</si>
  <si>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</si>
  <si>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</si>
  <si>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</si>
  <si>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</si>
  <si>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</si>
  <si>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</si>
  <si>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</si>
  <si>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</si>
  <si>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</si>
  <si>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</si>
  <si>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</si>
  <si>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</si>
  <si>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</si>
  <si>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</si>
  <si>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</si>
  <si>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</si>
  <si>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</si>
  <si>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</si>
  <si>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</si>
  <si>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</si>
  <si>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</si>
  <si>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</si>
  <si>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</si>
  <si>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</si>
  <si>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</si>
  <si>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</si>
  <si>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</si>
  <si>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</si>
  <si>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</si>
  <si>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</si>
  <si>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</si>
  <si>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</si>
  <si>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</si>
  <si>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</si>
  <si>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</si>
  <si>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</si>
  <si>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</si>
  <si>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</si>
  <si>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</si>
  <si>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</si>
  <si>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</si>
  <si>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</si>
  <si>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</si>
  <si>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</si>
  <si>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</si>
  <si>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</si>
  <si>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</si>
  <si>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</si>
  <si>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</si>
  <si>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</si>
  <si>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</si>
  <si>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</si>
  <si>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</si>
  <si>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</si>
  <si>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</si>
  <si>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</si>
  <si>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</si>
  <si>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</si>
  <si>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</si>
  <si>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</si>
  <si>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</si>
  <si>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</si>
  <si>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</si>
  <si>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</si>
  <si>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</si>
  <si>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</si>
  <si>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</si>
  <si>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</si>
  <si>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</si>
  <si>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</si>
  <si>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</si>
  <si>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</si>
  <si>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</si>
  <si>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</si>
  <si>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</si>
  <si>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</si>
  <si>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</si>
  <si>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</si>
  <si>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</si>
  <si>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</si>
  <si>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</si>
  <si>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</si>
  <si>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</si>
  <si>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</si>
  <si>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</si>
  <si>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</si>
  <si>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</si>
  <si>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</si>
  <si>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</si>
  <si>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</si>
  <si>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</si>
  <si>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</si>
  <si>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</si>
  <si>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</si>
  <si>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</si>
  <si>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</si>
  <si>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</si>
  <si>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</si>
  <si>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</si>
  <si>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</si>
  <si>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</si>
  <si>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</si>
  <si>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</si>
  <si>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</si>
  <si>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</si>
  <si>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</si>
  <si>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</si>
  <si>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</si>
  <si>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</si>
  <si>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</si>
  <si>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</si>
  <si>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</si>
  <si>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</si>
  <si>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</si>
  <si>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</si>
  <si>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</si>
  <si>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</si>
  <si>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</si>
  <si>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</si>
  <si>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</si>
  <si>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</si>
  <si>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</si>
  <si>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</si>
  <si>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</si>
  <si>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</si>
  <si>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</si>
  <si>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</si>
  <si>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</si>
  <si>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</si>
  <si>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</si>
  <si>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</si>
  <si>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</si>
  <si>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</si>
  <si>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</si>
  <si>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</si>
  <si>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</si>
  <si>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</si>
  <si>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</si>
  <si>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</si>
  <si>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</si>
  <si>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</si>
  <si>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</si>
  <si>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</si>
  <si>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</si>
  <si>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</si>
  <si>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</si>
  <si>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</si>
  <si>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</si>
  <si>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</si>
  <si>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</si>
  <si>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</si>
  <si>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</si>
  <si>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</si>
  <si>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</si>
  <si>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</si>
  <si>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</si>
  <si>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</si>
  <si>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</si>
  <si>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</si>
  <si>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</si>
  <si>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</si>
  <si>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</si>
  <si>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</si>
  <si>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</si>
  <si>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</si>
  <si>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</si>
  <si>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</si>
  <si>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</si>
  <si>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</si>
  <si>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</si>
  <si>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</si>
  <si>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</si>
  <si>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</si>
  <si>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</si>
  <si>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</si>
  <si>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</si>
  <si>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</si>
  <si>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</si>
  <si>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</si>
  <si>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</si>
  <si>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</si>
  <si>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</si>
  <si>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</si>
  <si>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</si>
  <si>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</si>
  <si>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</si>
  <si>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</si>
  <si>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</si>
  <si>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</si>
  <si>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</si>
  <si>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</si>
  <si>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</si>
  <si>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</si>
  <si>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</si>
  <si>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</si>
  <si>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</si>
  <si>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</si>
  <si>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</si>
  <si>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</si>
  <si>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</si>
  <si>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</si>
  <si>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</si>
  <si>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</si>
  <si>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</si>
  <si>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</si>
  <si>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</si>
  <si>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</si>
  <si>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</si>
  <si>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</si>
  <si>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</si>
  <si>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</si>
  <si>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</si>
  <si>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</si>
  <si>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</si>
  <si>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</si>
  <si>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</si>
  <si>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</si>
  <si>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</si>
  <si>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</si>
  <si>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</si>
  <si>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</si>
  <si>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</si>
  <si>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</si>
  <si>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</si>
  <si>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</si>
  <si>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</si>
  <si>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</si>
  <si>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</si>
  <si>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</si>
  <si>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</si>
  <si>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</si>
  <si>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</si>
  <si>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</si>
  <si>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</si>
  <si>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</si>
  <si>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</si>
  <si>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</si>
  <si>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</si>
  <si>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</si>
  <si>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</si>
  <si>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</si>
  <si>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</si>
  <si>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</si>
  <si>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</si>
  <si>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</si>
  <si>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</si>
  <si>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</si>
  <si>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</si>
  <si>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</si>
  <si>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</si>
  <si>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</si>
  <si>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</si>
  <si>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</si>
  <si>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</si>
  <si>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</si>
  <si>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</si>
  <si>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</si>
  <si>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</si>
  <si>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</si>
  <si>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</si>
  <si>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</si>
  <si>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</si>
  <si>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</si>
  <si>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</si>
  <si>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</si>
  <si>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</si>
  <si>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</si>
  <si>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</si>
  <si>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</si>
  <si>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</si>
  <si>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</si>
  <si>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</si>
  <si>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</si>
  <si>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</si>
  <si>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</si>
  <si>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</si>
  <si>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</si>
  <si>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</si>
  <si>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</si>
  <si>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</si>
  <si>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</si>
  <si>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</si>
  <si>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</si>
  <si>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</si>
  <si>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</si>
  <si>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</si>
  <si>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</si>
  <si>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</si>
  <si>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</si>
  <si>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</si>
  <si>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</si>
  <si>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</si>
  <si>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</si>
  <si>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</si>
  <si>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</si>
  <si>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</si>
  <si>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</si>
  <si>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</si>
  <si>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</si>
  <si>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</si>
  <si>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</si>
  <si>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</si>
  <si>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</si>
  <si>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</si>
  <si>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</si>
  <si>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</si>
  <si>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</si>
  <si>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</si>
  <si>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</si>
  <si>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</si>
  <si>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</si>
  <si>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</si>
  <si>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</si>
  <si>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</si>
  <si>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</si>
  <si>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</si>
  <si>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</si>
  <si>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</si>
  <si>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</si>
  <si>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</si>
  <si>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</si>
  <si>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</si>
  <si>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</si>
  <si>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</si>
  <si>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</si>
  <si>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</si>
  <si>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</si>
  <si>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</si>
  <si>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</si>
  <si>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</si>
  <si>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</si>
  <si>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</si>
  <si>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</si>
  <si>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</si>
  <si>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</si>
  <si>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</si>
  <si>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</si>
  <si>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</si>
  <si>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</si>
  <si>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</si>
  <si>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</si>
  <si>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</si>
  <si>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</si>
  <si>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</si>
  <si>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</si>
  <si>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</si>
  <si>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</si>
  <si>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</si>
  <si>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</si>
  <si>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</si>
  <si>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</si>
  <si>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</si>
  <si>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</si>
  <si>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</si>
  <si>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</si>
  <si>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</si>
  <si>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</si>
  <si>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</si>
  <si>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</si>
  <si>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</si>
  <si>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</si>
  <si>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</si>
  <si>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</si>
  <si>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</si>
  <si>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</si>
  <si>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</si>
  <si>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</si>
  <si>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</si>
  <si>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</si>
  <si>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</si>
  <si>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</si>
  <si>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</si>
  <si>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</si>
  <si>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</si>
  <si>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</si>
  <si>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</si>
  <si>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</si>
  <si>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</si>
  <si>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</si>
  <si>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</si>
  <si>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</si>
  <si>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</si>
  <si>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</si>
  <si>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</si>
  <si>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</si>
  <si>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</si>
  <si>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</si>
  <si>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</si>
  <si>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</si>
  <si>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</si>
  <si>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</si>
  <si>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</si>
  <si>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</si>
  <si>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</si>
  <si>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</si>
  <si>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</si>
  <si>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</si>
  <si>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</si>
  <si>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</si>
  <si>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</si>
  <si>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</si>
  <si>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</si>
  <si>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</si>
  <si>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</si>
  <si>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</si>
  <si>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</si>
  <si>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</si>
  <si>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</si>
  <si>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</si>
  <si>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</si>
  <si>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</si>
  <si>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</si>
  <si>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</si>
  <si>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</si>
  <si>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</si>
  <si>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</si>
  <si>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</si>
  <si>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</si>
  <si>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</si>
  <si>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</si>
  <si>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</si>
  <si>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</si>
  <si>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</si>
  <si>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</si>
  <si>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</si>
  <si>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</si>
  <si>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</si>
  <si>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</si>
  <si>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</si>
  <si>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</si>
  <si>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</si>
  <si>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</si>
  <si>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</si>
  <si>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</si>
  <si>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</si>
  <si>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</si>
  <si>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</si>
  <si>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</si>
  <si>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</si>
  <si>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</si>
  <si>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</si>
  <si>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</si>
  <si>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</si>
  <si>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</si>
  <si>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</si>
  <si>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</si>
  <si>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</si>
  <si>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</si>
  <si>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</si>
  <si>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</si>
  <si>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</si>
  <si>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</si>
  <si>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</si>
  <si>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</si>
  <si>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</si>
  <si>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</si>
  <si>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</si>
  <si>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</si>
  <si>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</si>
  <si>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</si>
  <si>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</si>
  <si>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</si>
  <si>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</si>
  <si>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</si>
  <si>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</si>
  <si>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</si>
  <si>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</si>
  <si>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</si>
  <si>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</si>
  <si>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</si>
  <si>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</si>
  <si>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</si>
  <si>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</si>
  <si>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</si>
  <si>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</si>
  <si>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</si>
  <si>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</si>
  <si>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</si>
  <si>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</si>
  <si>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</si>
  <si>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</si>
  <si>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</si>
  <si>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</si>
  <si>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</si>
  <si>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</si>
  <si>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</si>
  <si>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</si>
  <si>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</si>
  <si>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</si>
  <si>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</si>
  <si>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</si>
  <si>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</si>
  <si>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</si>
  <si>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</si>
  <si>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</si>
  <si>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</si>
  <si>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</si>
  <si>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</si>
  <si>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</si>
  <si>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</si>
  <si>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</si>
  <si>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</si>
  <si>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</si>
  <si>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</si>
  <si>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</si>
  <si>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</si>
  <si>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</si>
  <si>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</si>
  <si>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</si>
  <si>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</si>
  <si>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</si>
  <si>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</si>
  <si>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</si>
  <si>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</si>
  <si>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</si>
  <si>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</si>
  <si>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</si>
  <si>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</si>
  <si>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</si>
  <si>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</si>
  <si>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</si>
  <si>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</si>
  <si>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</si>
  <si>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</si>
  <si>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</si>
  <si>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</si>
  <si>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</si>
  <si>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</si>
  <si>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</si>
  <si>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</si>
  <si>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</si>
  <si>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</si>
  <si>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</si>
  <si>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</si>
  <si>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</si>
  <si>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</si>
  <si>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</si>
  <si>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</si>
  <si>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</si>
  <si>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</si>
  <si>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</si>
  <si>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</si>
  <si>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</si>
  <si>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</si>
  <si>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</si>
  <si>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</si>
  <si>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</si>
  <si>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</si>
  <si>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</si>
  <si>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</si>
  <si>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</si>
  <si>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</si>
  <si>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</si>
  <si>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</si>
  <si>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</si>
  <si>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</si>
  <si>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</si>
  <si>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</si>
  <si>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</si>
  <si>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</si>
  <si>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</si>
  <si>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</si>
  <si>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</si>
  <si>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</si>
  <si>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</si>
  <si>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</si>
  <si>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</si>
  <si>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</si>
  <si>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</si>
  <si>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</si>
  <si>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</si>
  <si>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</si>
  <si>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</si>
  <si>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</si>
  <si>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</si>
  <si>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</si>
  <si>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</si>
  <si>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</si>
  <si>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</si>
  <si>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</si>
  <si>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</si>
  <si>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</si>
  <si>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</si>
  <si>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</si>
  <si>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</si>
  <si>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</si>
  <si>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</si>
  <si>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</si>
  <si>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</si>
  <si>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</si>
  <si>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</si>
  <si>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</si>
  <si>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</si>
  <si>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</si>
  <si>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</si>
  <si>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</si>
  <si>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</si>
  <si>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</si>
  <si>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</si>
  <si>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</si>
  <si>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</si>
  <si>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</si>
  <si>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</si>
  <si>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</si>
  <si>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</si>
  <si>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</si>
  <si>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</si>
  <si>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</si>
  <si>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</si>
  <si>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</si>
  <si>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</si>
  <si>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</si>
  <si>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</si>
  <si>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</si>
  <si>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</si>
  <si>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</si>
  <si>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</si>
  <si>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</si>
  <si>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</si>
  <si>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</si>
  <si>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</si>
  <si>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</si>
  <si>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</si>
  <si>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</si>
  <si>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</si>
  <si>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</si>
  <si>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</si>
  <si>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</si>
  <si>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</si>
  <si>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</si>
  <si>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</si>
  <si>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</si>
  <si>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</si>
  <si>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</si>
  <si>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</si>
  <si>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</si>
  <si>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</si>
  <si>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</si>
  <si>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</si>
  <si>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</si>
  <si>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</si>
  <si>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</si>
  <si>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</si>
  <si>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</si>
  <si>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</si>
  <si>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</si>
  <si>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</si>
  <si>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</si>
  <si>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</si>
  <si>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</si>
  <si>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</si>
  <si>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</si>
  <si>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</si>
  <si>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</si>
  <si>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</si>
  <si>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</si>
  <si>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</si>
  <si>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</si>
  <si>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</si>
  <si>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</si>
  <si>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</si>
  <si>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</si>
  <si>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</si>
  <si>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</si>
  <si>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</si>
  <si>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</si>
  <si>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</si>
  <si>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</si>
  <si>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</si>
  <si>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</si>
  <si>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</si>
  <si>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</si>
  <si>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</si>
  <si>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</si>
  <si>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</si>
  <si>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</si>
  <si>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</si>
  <si>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</si>
  <si>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</si>
  <si>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</si>
  <si>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</si>
  <si>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</si>
  <si>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</si>
  <si>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</si>
  <si>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</si>
  <si>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</si>
  <si>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</si>
  <si>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</si>
  <si>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</si>
  <si>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</si>
  <si>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</si>
  <si>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</si>
  <si>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</si>
  <si>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</si>
  <si>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</si>
  <si>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</si>
  <si>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</si>
  <si>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</si>
  <si>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</si>
  <si>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</si>
  <si>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</si>
  <si>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</si>
  <si>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</si>
  <si>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</si>
  <si>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</si>
  <si>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</si>
  <si>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</si>
  <si>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</si>
  <si>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</si>
  <si>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</si>
  <si>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</si>
  <si>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</si>
  <si>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</si>
  <si>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</si>
  <si>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</si>
  <si>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</si>
  <si>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</si>
  <si>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</si>
  <si>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</si>
  <si>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</si>
  <si>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</si>
  <si>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</si>
  <si>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</si>
  <si>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</si>
  <si>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</si>
  <si>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</si>
  <si>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</si>
  <si>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</si>
  <si>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</si>
  <si>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</si>
  <si>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</si>
  <si>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</si>
  <si>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</si>
  <si>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</si>
  <si>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</si>
  <si>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</si>
  <si>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</si>
  <si>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</si>
  <si>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</si>
  <si>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</si>
  <si>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</si>
  <si>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</si>
  <si>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</si>
  <si>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</si>
  <si>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</si>
  <si>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</si>
  <si>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</si>
  <si>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</si>
  <si>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</si>
  <si>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</si>
  <si>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</si>
  <si>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</si>
  <si>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</si>
  <si>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</si>
  <si>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</si>
  <si>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</si>
  <si>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</si>
  <si>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</si>
  <si>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</si>
  <si>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</si>
  <si>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</si>
  <si>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</si>
  <si>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</si>
  <si>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</si>
  <si>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</si>
  <si>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</si>
  <si>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</si>
  <si>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</si>
  <si>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</si>
  <si>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</si>
  <si>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</si>
  <si>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</si>
  <si>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</si>
  <si>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</si>
  <si>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</si>
  <si>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</si>
  <si>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</si>
  <si>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</si>
  <si>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</si>
  <si>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</si>
  <si>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</si>
  <si>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</si>
  <si>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</si>
  <si>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</si>
  <si>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</si>
  <si>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</si>
  <si>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</si>
  <si>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</si>
  <si>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</si>
  <si>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</si>
  <si>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</si>
  <si>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</si>
  <si>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</si>
  <si>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</si>
  <si>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</si>
  <si>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</si>
  <si>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</si>
  <si>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</si>
  <si>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</si>
  <si>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</si>
  <si>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</si>
  <si>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</si>
  <si>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</si>
  <si>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</si>
  <si>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</si>
  <si>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</si>
  <si>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</si>
  <si>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</si>
  <si>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</si>
  <si>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</si>
  <si>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</si>
  <si>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</si>
  <si>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</si>
  <si>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</si>
  <si>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</si>
  <si>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</si>
  <si>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</si>
  <si>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</si>
  <si>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</si>
  <si>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</si>
  <si>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</si>
  <si>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</si>
  <si>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</si>
  <si>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</si>
  <si>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</si>
  <si>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</si>
  <si>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</si>
  <si>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</si>
  <si>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</si>
  <si>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</si>
  <si>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</si>
  <si>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</si>
  <si>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</si>
  <si>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</si>
  <si>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</si>
  <si>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</si>
  <si>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</si>
  <si>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</si>
  <si>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</si>
  <si>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</si>
  <si>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</si>
  <si>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</si>
  <si>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</si>
  <si>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</si>
  <si>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</si>
  <si>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</si>
  <si>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</si>
  <si>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</si>
  <si>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</si>
  <si>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</si>
  <si>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</si>
  <si>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</si>
  <si>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</si>
  <si>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</si>
  <si>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</si>
  <si>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</si>
  <si>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</si>
  <si>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</si>
  <si>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</si>
  <si>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</si>
  <si>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</si>
  <si>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</si>
  <si>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</si>
  <si>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</si>
  <si>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</si>
  <si>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</si>
  <si>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</si>
  <si>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</si>
  <si>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</si>
  <si>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</si>
  <si>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</si>
  <si>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</si>
  <si>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</si>
  <si>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</si>
  <si>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</si>
  <si>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</si>
  <si>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</si>
  <si>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</si>
  <si>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</si>
  <si>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</si>
  <si>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</si>
  <si>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</si>
  <si>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</si>
  <si>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</si>
  <si>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</si>
  <si>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</si>
  <si>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</si>
  <si>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</si>
  <si>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</si>
  <si>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</si>
  <si>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</si>
  <si>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</si>
  <si>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</si>
  <si>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</si>
  <si>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</si>
  <si>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</si>
  <si>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</si>
  <si>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</si>
  <si>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</si>
  <si>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</si>
  <si>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</si>
  <si>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</si>
  <si>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</si>
  <si>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</si>
  <si>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</si>
  <si>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</si>
  <si>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</si>
  <si>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</si>
  <si>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</si>
  <si>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</si>
  <si>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</si>
  <si>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</si>
  <si>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</si>
  <si>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</si>
  <si>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</si>
  <si>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</si>
  <si>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</si>
  <si>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</si>
  <si>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</si>
  <si>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</si>
  <si>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</si>
  <si>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</si>
  <si>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</si>
  <si>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</si>
  <si>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</si>
  <si>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</si>
  <si>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</si>
  <si>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</si>
  <si>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</si>
  <si>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</si>
  <si>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</si>
  <si>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</si>
  <si>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</si>
  <si>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</si>
  <si>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</si>
  <si>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</si>
  <si>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</si>
  <si>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</si>
  <si>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</si>
  <si>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</si>
  <si>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</si>
  <si>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</si>
  <si>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</si>
  <si>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</si>
  <si>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</si>
  <si>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</si>
  <si>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</si>
  <si>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</si>
  <si>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</si>
  <si>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</si>
  <si>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</si>
  <si>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</si>
  <si>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</si>
  <si>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</si>
  <si>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</si>
  <si>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</si>
  <si>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</si>
  <si>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</si>
  <si>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</si>
  <si>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</si>
  <si>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</si>
  <si>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</si>
  <si>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</si>
  <si>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</si>
  <si>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</si>
  <si>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</si>
  <si>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</si>
  <si>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</si>
  <si>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</si>
  <si>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</si>
  <si>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</si>
  <si>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</si>
  <si>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</si>
  <si>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</si>
  <si>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</si>
  <si>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</si>
  <si>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</si>
  <si>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</si>
  <si>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</si>
  <si>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</si>
  <si>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</si>
  <si>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</si>
  <si>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</si>
  <si>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</si>
  <si>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</si>
  <si>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</si>
  <si>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</si>
  <si>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</si>
  <si>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</si>
  <si>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</si>
  <si>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</si>
  <si>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</si>
  <si>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</si>
  <si>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</si>
  <si>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</si>
  <si>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</si>
  <si>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</si>
  <si>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</si>
  <si>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</si>
  <si>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</si>
  <si>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</si>
  <si>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</si>
  <si>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</si>
  <si>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</si>
  <si>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</si>
  <si>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</si>
  <si>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</si>
  <si>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</si>
  <si>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</si>
  <si>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</si>
  <si>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</si>
  <si>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</si>
  <si>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</si>
  <si>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</si>
  <si>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</si>
  <si>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</si>
  <si>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</si>
  <si>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</si>
  <si>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</si>
  <si>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</si>
  <si>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</si>
  <si>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</si>
  <si>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</si>
  <si>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</si>
  <si>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</si>
  <si>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</si>
  <si>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</si>
  <si>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</si>
  <si>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</si>
  <si>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</si>
  <si>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</si>
  <si>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</si>
  <si>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</si>
  <si>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</si>
  <si>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</si>
  <si>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</si>
  <si>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</si>
  <si>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</si>
  <si>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</si>
  <si>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</si>
  <si>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</si>
  <si>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</si>
  <si>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</si>
  <si>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</si>
  <si>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</si>
  <si>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</si>
  <si>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</si>
  <si>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</si>
  <si>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</si>
  <si>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</si>
  <si>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</si>
  <si>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</si>
  <si>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</si>
  <si>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</si>
  <si>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</si>
  <si>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</si>
  <si>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</si>
  <si>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</si>
  <si>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</si>
  <si>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</si>
  <si>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</si>
  <si>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</si>
  <si>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</si>
  <si>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</si>
  <si>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</si>
  <si>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</si>
  <si>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</si>
  <si>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</si>
  <si>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</si>
  <si>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</si>
  <si>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</si>
  <si>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</si>
  <si>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</si>
  <si>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</si>
  <si>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</si>
  <si>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</si>
  <si>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</si>
  <si>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</si>
  <si>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</si>
  <si>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</si>
  <si>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</si>
  <si>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</si>
  <si>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</si>
  <si>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</si>
  <si>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</si>
  <si>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</si>
  <si>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</si>
  <si>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</si>
  <si>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</si>
  <si>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</si>
  <si>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</si>
  <si>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</si>
  <si>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</si>
  <si>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</si>
  <si>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</si>
  <si>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</si>
  <si>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</si>
  <si>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</si>
  <si>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</si>
  <si>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</si>
  <si>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</si>
  <si>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</si>
  <si>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</si>
  <si>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</si>
  <si>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</si>
  <si>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</si>
  <si>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</si>
  <si>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</si>
  <si>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</si>
  <si>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</si>
  <si>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</si>
  <si>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</si>
  <si>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</si>
  <si>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</si>
  <si>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</si>
  <si>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</si>
  <si>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</si>
  <si>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</si>
  <si>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</si>
  <si>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</si>
  <si>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</si>
  <si>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</si>
  <si>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</si>
  <si>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</si>
  <si>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</si>
  <si>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</si>
  <si>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</si>
  <si>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</si>
  <si>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</si>
  <si>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</si>
  <si>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</si>
  <si>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</si>
  <si>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</si>
  <si>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</si>
  <si>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</si>
  <si>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</si>
  <si>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</si>
  <si>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</si>
  <si>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</si>
  <si>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</si>
  <si>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</si>
  <si>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</si>
  <si>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</si>
  <si>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</si>
  <si>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</si>
  <si>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</si>
  <si>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</si>
  <si>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</si>
  <si>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</si>
  <si>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</si>
  <si>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</si>
  <si>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</si>
  <si>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</si>
  <si>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</si>
  <si>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</si>
  <si>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</si>
  <si>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</si>
  <si>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</si>
  <si>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</si>
  <si>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</si>
  <si>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</si>
  <si>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</si>
  <si>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</si>
  <si>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</si>
  <si>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</si>
  <si>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</si>
  <si>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</si>
  <si>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</si>
  <si>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</si>
  <si>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</si>
  <si>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</si>
  <si>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</si>
  <si>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</si>
  <si>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</si>
  <si>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</si>
  <si>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</si>
  <si>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</si>
  <si>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</si>
  <si>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</si>
  <si>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</si>
  <si>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</si>
  <si>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</si>
  <si>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</si>
  <si>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</si>
  <si>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</si>
  <si>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</si>
  <si>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</si>
  <si>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</si>
  <si>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</si>
  <si>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</si>
  <si>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</si>
  <si>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</si>
  <si>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</si>
  <si>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</si>
  <si>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</si>
  <si>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</si>
  <si>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</si>
  <si>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</si>
  <si>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</si>
  <si>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</si>
  <si>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</si>
  <si>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</si>
  <si>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</si>
  <si>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</si>
  <si>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</si>
  <si>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</si>
  <si>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</si>
  <si>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</si>
  <si>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</si>
  <si>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</si>
  <si>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</si>
  <si>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</si>
  <si>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</si>
  <si>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</si>
  <si>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</si>
  <si>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</si>
  <si>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</si>
  <si>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</si>
  <si>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</si>
  <si>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</si>
  <si>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</si>
  <si>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</si>
  <si>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</si>
  <si>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</si>
  <si>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</si>
  <si>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</si>
  <si>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</si>
  <si>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</si>
  <si>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</si>
  <si>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</si>
  <si>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</si>
  <si>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</si>
  <si>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</si>
  <si>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</si>
  <si>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</si>
  <si>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</si>
  <si>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</si>
  <si>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</si>
  <si>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</si>
  <si>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</si>
  <si>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</si>
  <si>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</si>
  <si>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</si>
  <si>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</si>
  <si>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</si>
  <si>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</si>
  <si>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</si>
  <si>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</si>
  <si>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</si>
  <si>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</si>
  <si>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</si>
  <si>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</si>
  <si>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</si>
  <si>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</si>
  <si>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</si>
  <si>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</si>
  <si>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</si>
  <si>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</si>
  <si>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</si>
  <si>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</si>
  <si>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</si>
  <si>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</si>
  <si>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</si>
  <si>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</si>
  <si>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</si>
  <si>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</si>
  <si>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</si>
  <si>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</si>
  <si>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</si>
  <si>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</si>
  <si>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</si>
  <si>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</si>
  <si>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</si>
  <si>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</si>
  <si>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</si>
  <si>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</si>
  <si>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</si>
  <si>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</si>
  <si>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</si>
  <si>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</si>
  <si>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</si>
  <si>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</si>
  <si>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</si>
  <si>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</si>
  <si>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</si>
  <si>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</si>
  <si>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</si>
  <si>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</si>
  <si>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</si>
  <si>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</si>
  <si>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</si>
  <si>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</si>
  <si>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</si>
  <si>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</si>
  <si>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</si>
  <si>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</si>
  <si>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</si>
  <si>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</si>
  <si>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</si>
  <si>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</si>
  <si>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</si>
  <si>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</si>
  <si>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</si>
  <si>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</si>
  <si>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</si>
  <si>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</si>
  <si>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</si>
  <si>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</si>
  <si>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</si>
  <si>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</si>
  <si>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</si>
  <si>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</si>
  <si>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</si>
  <si>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</si>
  <si>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</si>
  <si>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</si>
  <si>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</si>
  <si>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</si>
  <si>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</si>
  <si>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</si>
  <si>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</si>
  <si>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</si>
  <si>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</si>
  <si>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</si>
  <si>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</si>
  <si>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</si>
  <si>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</si>
  <si>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</si>
  <si>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</si>
  <si>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</si>
  <si>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</si>
  <si>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</si>
  <si>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</si>
  <si>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</si>
  <si>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</si>
  <si>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</si>
  <si>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</si>
  <si>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</si>
  <si>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</si>
  <si>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</si>
  <si>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</si>
  <si>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</si>
  <si>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</si>
  <si>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</si>
  <si>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</si>
  <si>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</si>
  <si>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</si>
  <si>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</si>
  <si>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</si>
  <si>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</si>
  <si>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</si>
  <si>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</si>
  <si>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</si>
  <si>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</si>
  <si>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</si>
  <si>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</si>
  <si>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</si>
  <si>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</si>
  <si>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</si>
  <si>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</si>
  <si>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</si>
  <si>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</si>
  <si>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</si>
  <si>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</si>
  <si>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</si>
  <si>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</si>
  <si>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</si>
  <si>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</si>
  <si>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</si>
  <si>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</si>
  <si>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</si>
  <si>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</si>
  <si>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</si>
  <si>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</si>
  <si>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</si>
  <si>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</si>
  <si>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</si>
  <si>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</si>
  <si>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</si>
  <si>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</si>
  <si>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</si>
  <si>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</si>
  <si>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</si>
  <si>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</si>
  <si>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</si>
  <si>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</si>
  <si>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</si>
  <si>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</si>
  <si>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</si>
  <si>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</si>
  <si>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</si>
  <si>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</si>
  <si>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</si>
  <si>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</si>
  <si>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</si>
  <si>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</si>
  <si>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</si>
  <si>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</si>
  <si>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</si>
  <si>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</si>
  <si>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</si>
  <si>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</si>
  <si>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</si>
  <si>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</si>
  <si>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</si>
  <si>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</si>
  <si>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</si>
  <si>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</si>
  <si>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</si>
  <si>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</si>
  <si>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</si>
  <si>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</si>
  <si>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</si>
  <si>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</si>
  <si>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</si>
  <si>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</si>
  <si>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</si>
  <si>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</si>
  <si>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</si>
  <si>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</si>
  <si>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</si>
  <si>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</si>
  <si>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</si>
  <si>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</si>
  <si>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</si>
  <si>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</si>
  <si>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</si>
  <si>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</si>
  <si>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</si>
  <si>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</si>
  <si>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</si>
  <si>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</si>
  <si>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</si>
  <si>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</si>
  <si>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</si>
  <si>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</si>
  <si>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</si>
  <si>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</si>
  <si>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</si>
  <si>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</si>
  <si>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</si>
  <si>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</si>
  <si>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</si>
  <si>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</si>
  <si>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</si>
  <si>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</si>
  <si>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</si>
  <si>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</si>
  <si>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</si>
  <si>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</si>
  <si>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</si>
  <si>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</si>
  <si>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</si>
  <si>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</si>
  <si>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</si>
  <si>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</si>
  <si>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</si>
  <si>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</si>
  <si>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</si>
  <si>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</si>
  <si>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</si>
  <si>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</si>
  <si>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</si>
  <si>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</si>
  <si>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</si>
  <si>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</si>
  <si>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</si>
  <si>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</si>
  <si>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</si>
  <si>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</si>
  <si>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</si>
  <si>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</si>
  <si>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</si>
  <si>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</si>
  <si>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</si>
  <si>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</si>
  <si>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</si>
  <si>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</si>
  <si>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</si>
  <si>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</si>
  <si>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</si>
  <si>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</si>
  <si>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</si>
  <si>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</si>
  <si>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</si>
  <si>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</si>
  <si>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</si>
  <si>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</si>
  <si>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</si>
  <si>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</si>
  <si>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</si>
  <si>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</si>
  <si>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</si>
  <si>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</si>
  <si>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</si>
  <si>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</si>
  <si>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</si>
  <si>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</si>
  <si>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</si>
  <si>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</si>
  <si>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</si>
  <si>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</si>
  <si>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</si>
  <si>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</si>
  <si>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</si>
  <si>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</si>
  <si>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</si>
  <si>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</si>
  <si>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</si>
  <si>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</si>
  <si>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</si>
  <si>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</si>
  <si>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</si>
  <si>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</si>
  <si>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</si>
  <si>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</si>
  <si>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</si>
  <si>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</si>
  <si>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</si>
  <si>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</si>
  <si>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</si>
  <si>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</si>
  <si>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</si>
  <si>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</si>
  <si>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</si>
  <si>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</si>
  <si>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</si>
  <si>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</si>
  <si>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</si>
  <si>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</si>
  <si>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</si>
  <si>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</si>
  <si>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</si>
  <si>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</si>
  <si>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</si>
  <si>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</si>
  <si>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</si>
  <si>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</si>
  <si>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</si>
  <si>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</si>
  <si>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</si>
  <si>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</si>
  <si>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</si>
  <si>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</si>
  <si>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</si>
  <si>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</si>
  <si>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</si>
  <si>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</si>
  <si>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</si>
  <si>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</si>
  <si>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</si>
  <si>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</si>
  <si>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</si>
  <si>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</si>
  <si>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</si>
  <si>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</si>
  <si>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</si>
  <si>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</si>
  <si>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</si>
  <si>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</si>
  <si>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</si>
  <si>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</si>
  <si>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</si>
  <si>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</si>
  <si>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</si>
  <si>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</si>
  <si>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</si>
  <si>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</si>
  <si>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</si>
  <si>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</si>
  <si>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</si>
  <si>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</si>
  <si>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</si>
  <si>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</si>
  <si>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</si>
  <si>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</si>
  <si>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</si>
  <si>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</si>
  <si>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</si>
  <si>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</si>
  <si>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</si>
  <si>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</si>
  <si>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</si>
  <si>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</si>
  <si>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</si>
  <si>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</si>
  <si>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</si>
  <si>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</si>
  <si>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</si>
  <si>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</si>
  <si>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</si>
  <si>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</si>
  <si>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</si>
  <si>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</si>
  <si>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</si>
  <si>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</si>
  <si>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</si>
  <si>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</si>
  <si>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</si>
  <si>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</si>
  <si>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</si>
  <si>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</si>
  <si>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</si>
  <si>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</si>
  <si>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</si>
  <si>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</si>
  <si>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</si>
  <si>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</si>
  <si>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</si>
  <si>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</si>
  <si>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</si>
  <si>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</si>
  <si>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</si>
  <si>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</si>
  <si>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</si>
  <si>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</si>
  <si>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</si>
  <si>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</si>
  <si>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</si>
  <si>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</si>
  <si>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</si>
  <si>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</si>
  <si>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</si>
  <si>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</si>
  <si>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</si>
  <si>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</si>
  <si>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</si>
  <si>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</si>
  <si>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</si>
  <si>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</si>
  <si>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</si>
  <si>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</si>
  <si>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</si>
  <si>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</si>
  <si>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</si>
  <si>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</si>
  <si>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</si>
  <si>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</si>
  <si>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</si>
  <si>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</si>
  <si>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</si>
  <si>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</si>
  <si>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</si>
  <si>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</si>
  <si>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</si>
  <si>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</si>
  <si>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</si>
  <si>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</si>
  <si>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</si>
  <si>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</si>
  <si>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</si>
  <si>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</si>
  <si>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</si>
  <si>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</si>
  <si>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</si>
  <si>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</si>
  <si>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</si>
  <si>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</si>
  <si>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</si>
  <si>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</si>
  <si>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</si>
  <si>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</si>
  <si>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</si>
  <si>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</si>
  <si>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</si>
  <si>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</si>
  <si>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</si>
  <si>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</si>
  <si>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</si>
  <si>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</si>
  <si>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</si>
  <si>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</si>
  <si>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</si>
  <si>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</si>
  <si>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</si>
  <si>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</si>
  <si>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</si>
  <si>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</si>
  <si>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</si>
  <si>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</si>
  <si>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</si>
  <si>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</si>
  <si>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</si>
  <si>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</si>
  <si>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</si>
  <si>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</si>
  <si>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</si>
  <si>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</si>
  <si>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</si>
  <si>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</si>
  <si>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</si>
  <si>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</si>
  <si>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</si>
  <si>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</si>
  <si>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</si>
  <si>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</si>
  <si>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</si>
  <si>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</si>
  <si>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</si>
  <si>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</si>
  <si>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</si>
  <si>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</si>
  <si>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</si>
  <si>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</si>
  <si>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</si>
  <si>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</si>
  <si>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</si>
  <si>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</si>
  <si>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</si>
  <si>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</si>
  <si>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</si>
  <si>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</si>
  <si>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</si>
  <si>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</si>
  <si>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</si>
  <si>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</si>
  <si>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</si>
  <si>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</si>
  <si>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</si>
  <si>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</si>
  <si>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</si>
  <si>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</si>
  <si>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</si>
  <si>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</si>
  <si>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</si>
  <si>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</si>
  <si>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</si>
  <si>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</si>
  <si>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</si>
  <si>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</si>
  <si>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</si>
  <si>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</si>
  <si>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</si>
  <si>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</si>
  <si>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</si>
  <si>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</si>
  <si>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</si>
  <si>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</si>
  <si>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</si>
  <si>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</si>
  <si>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</si>
  <si>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</si>
  <si>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</si>
  <si>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</si>
  <si>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</si>
  <si>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</si>
  <si>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</si>
  <si>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</si>
  <si>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</si>
  <si>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</si>
  <si>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</si>
  <si>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</si>
  <si>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</si>
  <si>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</si>
  <si>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</si>
  <si>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</si>
  <si>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</si>
  <si>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</si>
  <si>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</si>
  <si>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</si>
  <si>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</si>
  <si>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</si>
  <si>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</si>
  <si>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</si>
  <si>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</si>
  <si>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</si>
  <si>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</si>
  <si>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</si>
  <si>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</si>
  <si>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</si>
  <si>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</si>
  <si>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</si>
  <si>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</si>
  <si>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</si>
  <si>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</si>
  <si>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</si>
  <si>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</si>
  <si>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</si>
  <si>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</si>
  <si>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</si>
  <si>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</si>
  <si>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</si>
  <si>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</si>
  <si>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</si>
  <si>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</si>
  <si>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</si>
  <si>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</si>
  <si>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</si>
  <si>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</si>
  <si>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</si>
  <si>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</si>
  <si>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</si>
  <si>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</si>
  <si>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</si>
  <si>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</si>
  <si>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</si>
  <si>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</si>
  <si>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</si>
  <si>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</si>
  <si>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</si>
  <si>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</si>
  <si>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</si>
  <si>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</si>
  <si>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</si>
  <si>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</si>
  <si>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</si>
  <si>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</si>
  <si>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</si>
  <si>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</si>
  <si>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</si>
  <si>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</si>
  <si>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</si>
  <si>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</si>
  <si>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</si>
  <si>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</si>
  <si>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</si>
  <si>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</si>
  <si>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</si>
  <si>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</si>
  <si>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</si>
  <si>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</si>
  <si>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</si>
  <si>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</si>
  <si>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</si>
  <si>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</si>
  <si>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</si>
  <si>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</si>
  <si>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</si>
  <si>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</si>
  <si>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</si>
  <si>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</si>
  <si>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</si>
  <si>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</si>
  <si>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</si>
  <si>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</si>
  <si>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</si>
  <si>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</si>
  <si>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</si>
  <si>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</si>
  <si>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</si>
  <si>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</si>
  <si>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</si>
  <si>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</si>
  <si>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</si>
  <si>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</si>
  <si>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</si>
  <si>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</si>
  <si>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</si>
  <si>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</si>
  <si>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</si>
  <si>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</si>
  <si>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</si>
  <si>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</si>
  <si>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</si>
  <si>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</si>
  <si>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</si>
  <si>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</si>
  <si>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</si>
  <si>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</si>
  <si>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</si>
  <si>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</si>
  <si>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</si>
  <si>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</si>
  <si>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</si>
  <si>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</si>
  <si>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</si>
  <si>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</si>
  <si>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</si>
  <si>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</si>
  <si>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</si>
  <si>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</si>
  <si>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</si>
  <si>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</si>
  <si>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</si>
  <si>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</si>
  <si>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</si>
  <si>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</si>
  <si>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</si>
  <si>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</si>
  <si>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</si>
  <si>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</si>
  <si>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</si>
  <si>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</si>
  <si>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</si>
  <si>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</si>
  <si>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</si>
  <si>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</si>
  <si>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</si>
  <si>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</si>
  <si>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</si>
  <si>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</si>
  <si>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</si>
  <si>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</si>
  <si>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</si>
  <si>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</si>
  <si>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</si>
  <si>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</si>
  <si>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</si>
  <si>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</si>
  <si>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</si>
  <si>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</si>
  <si>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</si>
  <si>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</si>
  <si>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</si>
  <si>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</si>
  <si>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</si>
  <si>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</si>
  <si>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</si>
  <si>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</si>
  <si>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</si>
  <si>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</si>
  <si>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</si>
  <si>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</si>
  <si>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</si>
  <si>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</si>
  <si>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</si>
  <si>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</si>
  <si>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</si>
  <si>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</si>
  <si>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</si>
  <si>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</si>
  <si>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</si>
  <si>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</si>
  <si>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</si>
  <si>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</si>
  <si>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</si>
  <si>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</si>
  <si>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</si>
  <si>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</si>
  <si>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</si>
  <si>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</si>
  <si>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</si>
  <si>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</si>
  <si>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</si>
  <si>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</si>
  <si>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</si>
  <si>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</si>
  <si>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</si>
  <si>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</si>
  <si>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</si>
  <si>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</si>
  <si>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</si>
  <si>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</si>
  <si>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</si>
  <si>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</si>
  <si>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</si>
  <si>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</si>
  <si>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</si>
  <si>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</si>
  <si>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</si>
  <si>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</si>
  <si>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</si>
  <si>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</si>
  <si>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</si>
  <si>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</si>
  <si>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</si>
  <si>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</si>
  <si>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</si>
  <si>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</si>
  <si>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</si>
  <si>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</si>
  <si>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</si>
  <si>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</si>
  <si>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</si>
  <si>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</si>
  <si>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</si>
  <si>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</si>
  <si>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</si>
  <si>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</si>
  <si>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</si>
  <si>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</si>
  <si>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</si>
  <si>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</si>
  <si>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</si>
  <si>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</si>
  <si>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</si>
  <si>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</si>
  <si>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</si>
  <si>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</si>
  <si>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</si>
  <si>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</si>
  <si>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</si>
  <si>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</si>
  <si>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</si>
  <si>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</si>
  <si>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</si>
  <si>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</si>
  <si>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</si>
  <si>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</si>
  <si>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</si>
  <si>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</si>
  <si>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</si>
  <si>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</si>
  <si>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</si>
  <si>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</si>
  <si>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</si>
  <si>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</si>
  <si>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</si>
  <si>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</si>
  <si>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</si>
  <si>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</si>
  <si>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</si>
  <si>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</si>
  <si>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</si>
  <si>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</si>
  <si>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</si>
  <si>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</si>
  <si>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</si>
  <si>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</si>
  <si>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</si>
  <si>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</si>
  <si>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</si>
  <si>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</si>
  <si>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</si>
  <si>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</si>
  <si>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</si>
  <si>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</si>
  <si>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</si>
  <si>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</si>
  <si>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</si>
  <si>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</si>
  <si>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</si>
  <si>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</si>
  <si>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</si>
  <si>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</si>
  <si>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</si>
  <si>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</si>
  <si>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</si>
  <si>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</si>
  <si>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</si>
  <si>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</si>
  <si>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</si>
  <si>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</si>
  <si>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</si>
  <si>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</si>
  <si>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</si>
  <si>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</si>
  <si>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</si>
  <si>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</si>
  <si>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</si>
  <si>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</si>
  <si>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</si>
  <si>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</si>
  <si>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</si>
  <si>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</si>
  <si>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</si>
  <si>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</si>
  <si>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</si>
  <si>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</si>
  <si>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</si>
  <si>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</si>
  <si>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</si>
  <si>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</si>
  <si>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</si>
  <si>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</si>
  <si>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</si>
  <si>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</si>
  <si>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</si>
  <si>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</si>
  <si>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</si>
  <si>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</si>
  <si>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</si>
  <si>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</si>
  <si>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</si>
  <si>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</si>
  <si>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</si>
  <si>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</si>
  <si>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</si>
  <si>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</si>
  <si>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</si>
  <si>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</si>
  <si>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</si>
  <si>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</si>
  <si>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</si>
  <si>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</si>
  <si>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</si>
  <si>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</si>
  <si>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</si>
  <si>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</si>
  <si>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</si>
  <si>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</si>
  <si>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</si>
  <si>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</si>
  <si>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</si>
  <si>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</si>
  <si>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</si>
  <si>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</si>
  <si>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</si>
  <si>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</si>
  <si>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</si>
  <si>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</si>
  <si>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</si>
  <si>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</si>
  <si>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</si>
  <si>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</si>
  <si>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</si>
  <si>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</si>
  <si>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</si>
  <si>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</si>
  <si>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</si>
  <si>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</si>
  <si>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</si>
  <si>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</si>
  <si>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</si>
  <si>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</si>
  <si>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</si>
  <si>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</si>
  <si>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</si>
  <si>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</si>
  <si>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</si>
  <si>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</si>
  <si>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</si>
  <si>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</si>
  <si>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</si>
  <si>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</si>
  <si>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</si>
  <si>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</si>
  <si>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</si>
  <si>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</si>
  <si>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</si>
  <si>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</si>
  <si>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</si>
  <si>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</si>
  <si>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</si>
  <si>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</si>
  <si>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</si>
  <si>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</si>
  <si>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</si>
  <si>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</si>
  <si>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</si>
  <si>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</si>
  <si>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</si>
  <si>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</si>
  <si>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</si>
  <si>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</si>
  <si>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</si>
  <si>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</si>
  <si>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</si>
  <si>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</si>
  <si>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</si>
  <si>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</si>
  <si>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</si>
  <si>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</si>
  <si>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</si>
  <si>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</si>
  <si>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</si>
  <si>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</si>
  <si>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</si>
  <si>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</si>
  <si>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</si>
  <si>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</si>
  <si>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</si>
  <si>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</si>
  <si>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</si>
  <si>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</si>
  <si>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</si>
  <si>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</si>
  <si>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</si>
  <si>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</si>
  <si>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</si>
  <si>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</si>
  <si>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</si>
  <si>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</si>
  <si>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</si>
  <si>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</si>
  <si>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</si>
  <si>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</si>
  <si>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</si>
  <si>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</si>
  <si>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</si>
  <si>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</si>
  <si>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</si>
  <si>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</si>
  <si>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</si>
  <si>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</si>
  <si>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</si>
  <si>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</si>
  <si>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</si>
  <si>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</si>
  <si>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</si>
  <si>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</si>
  <si>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</si>
  <si>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</si>
  <si>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</si>
  <si>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</si>
  <si>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</si>
  <si>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</si>
  <si>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</si>
  <si>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</si>
  <si>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</si>
  <si>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</si>
  <si>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</si>
  <si>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</si>
  <si>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</si>
  <si>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</si>
  <si>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</si>
  <si>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</si>
  <si>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</si>
  <si>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</si>
  <si>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</si>
  <si>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</si>
  <si>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</si>
  <si>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</si>
  <si>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</si>
  <si>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</si>
  <si>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</si>
  <si>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</si>
  <si>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</si>
  <si>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</si>
  <si>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</si>
  <si>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</si>
  <si>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</si>
  <si>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</si>
  <si>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</si>
  <si>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</si>
  <si>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</si>
  <si>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</si>
  <si>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</si>
  <si>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</si>
  <si>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</si>
  <si>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</si>
  <si>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</si>
  <si>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</si>
  <si>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</si>
  <si>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</si>
  <si>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</si>
  <si>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</si>
  <si>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</si>
  <si>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</si>
  <si>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</si>
  <si>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</si>
  <si>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</si>
  <si>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</si>
  <si>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</si>
  <si>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</si>
  <si>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</si>
  <si>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</si>
  <si>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</si>
  <si>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</si>
  <si>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</si>
  <si>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</si>
  <si>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</si>
  <si>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</si>
  <si>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</si>
  <si>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</si>
  <si>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</si>
  <si>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</si>
  <si>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</si>
  <si>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</si>
  <si>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</si>
  <si>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</si>
  <si>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</si>
  <si>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</si>
  <si>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</si>
  <si>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</si>
  <si>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</si>
  <si>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</si>
  <si>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</si>
  <si>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</si>
  <si>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</si>
  <si>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</si>
  <si>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</si>
  <si>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</si>
  <si>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</si>
  <si>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</si>
  <si>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</si>
  <si>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</si>
  <si>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</si>
  <si>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</si>
  <si>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</si>
  <si>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</si>
  <si>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</si>
  <si>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</si>
  <si>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</si>
  <si>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</si>
  <si>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</si>
  <si>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</si>
  <si>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</si>
  <si>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</si>
  <si>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</si>
  <si>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</si>
  <si>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</si>
  <si>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</si>
  <si>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</si>
  <si>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</si>
  <si>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</si>
  <si>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</si>
  <si>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</si>
  <si>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</si>
  <si>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</si>
  <si>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</si>
  <si>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</si>
  <si>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</si>
  <si>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</si>
  <si>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</si>
  <si>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</si>
  <si>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</si>
  <si>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</si>
  <si>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</si>
  <si>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</si>
  <si>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</si>
  <si>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</si>
  <si>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</si>
  <si>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</si>
  <si>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</si>
  <si>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</si>
  <si>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</si>
  <si>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</si>
  <si>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</si>
  <si>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</si>
  <si>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</si>
  <si>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</si>
  <si>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</si>
  <si>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</si>
  <si>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</si>
  <si>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</si>
  <si>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</si>
  <si>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</si>
  <si>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</si>
  <si>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</si>
  <si>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</si>
  <si>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</si>
  <si>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</si>
  <si>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</si>
  <si>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</si>
  <si>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</si>
  <si>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</si>
  <si>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</si>
  <si>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</si>
  <si>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</si>
  <si>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</si>
  <si>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</si>
  <si>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</si>
  <si>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</si>
  <si>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</si>
  <si>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</si>
  <si>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</si>
  <si>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</si>
  <si>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</si>
  <si>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</si>
  <si>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</si>
  <si>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</si>
  <si>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</si>
  <si>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</si>
  <si>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</si>
  <si>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</si>
  <si>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</si>
  <si>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</si>
  <si>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</si>
  <si>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</si>
  <si>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</si>
  <si>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</si>
  <si>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</si>
  <si>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</si>
  <si>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</si>
  <si>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</si>
  <si>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</si>
  <si>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</si>
  <si>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</si>
  <si>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</si>
  <si>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</si>
  <si>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</si>
  <si>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</si>
  <si>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</si>
  <si>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</si>
  <si>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</si>
  <si>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</si>
  <si>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</si>
  <si>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</si>
  <si>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</si>
  <si>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</si>
  <si>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</si>
  <si>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</si>
  <si>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</si>
  <si>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</si>
  <si>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</si>
  <si>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</si>
  <si>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</si>
  <si>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</si>
  <si>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</si>
  <si>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</si>
  <si>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</si>
  <si>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</si>
  <si>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</si>
  <si>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</si>
  <si>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</si>
  <si>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</si>
  <si>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</si>
  <si>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</si>
  <si>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</si>
  <si>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</si>
  <si>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</si>
  <si>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</si>
  <si>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</si>
  <si>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</si>
  <si>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</si>
  <si>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</si>
  <si>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</si>
  <si>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</si>
  <si>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</si>
  <si>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</si>
  <si>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</si>
  <si>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</si>
  <si>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</si>
  <si>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</si>
  <si>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</si>
  <si>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</si>
  <si>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</si>
  <si>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</si>
  <si>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</si>
  <si>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</si>
  <si>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</si>
  <si>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</si>
  <si>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</si>
  <si>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</si>
  <si>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</si>
  <si>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</si>
  <si>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</si>
  <si>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</si>
  <si>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</si>
  <si>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</si>
  <si>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</si>
  <si>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</si>
  <si>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</si>
  <si>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</si>
  <si>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</si>
  <si>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</si>
  <si>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</si>
  <si>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</si>
  <si>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</si>
  <si>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</si>
  <si>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</si>
  <si>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</si>
  <si>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</si>
  <si>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</si>
  <si>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</si>
  <si>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</si>
  <si>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</si>
  <si>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</si>
  <si>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</si>
  <si>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</si>
  <si>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</si>
  <si>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</si>
  <si>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</si>
  <si>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</si>
  <si>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</si>
  <si>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</si>
  <si>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</si>
  <si>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</si>
  <si>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</si>
  <si>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</si>
  <si>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</si>
  <si>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</si>
  <si>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</si>
  <si>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</si>
  <si>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</si>
  <si>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</si>
  <si>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</si>
  <si>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</si>
  <si>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</si>
  <si>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</si>
  <si>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</si>
  <si>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</si>
  <si>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</si>
  <si>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</si>
  <si>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</si>
  <si>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</si>
  <si>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</si>
  <si>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</si>
  <si>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</si>
  <si>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</si>
  <si>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</si>
  <si>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</si>
  <si>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</si>
  <si>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</si>
  <si>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</si>
  <si>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</si>
  <si>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</si>
  <si>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</si>
  <si>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</si>
  <si>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</si>
  <si>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</si>
  <si>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</si>
  <si>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</si>
  <si>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</si>
  <si>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</si>
  <si>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</si>
  <si>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</si>
  <si>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</si>
  <si>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</si>
  <si>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</si>
  <si>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</si>
  <si>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</si>
  <si>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</si>
  <si>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</si>
  <si>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</si>
  <si>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</si>
  <si>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</si>
  <si>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</si>
  <si>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</si>
  <si>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</si>
  <si>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</si>
  <si>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</si>
  <si>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</si>
  <si>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</si>
  <si>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</si>
  <si>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</si>
  <si>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</si>
  <si>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</si>
  <si>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</si>
  <si>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</si>
  <si>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</si>
  <si>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</si>
  <si>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</si>
  <si>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</si>
  <si>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</si>
  <si>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</si>
  <si>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</si>
  <si>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</si>
  <si>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</si>
  <si>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</si>
  <si>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</si>
  <si>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</si>
  <si>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</si>
  <si>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</si>
  <si>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</si>
  <si>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</si>
  <si>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</si>
  <si>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</si>
  <si>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</si>
  <si>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</si>
  <si>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</si>
  <si>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</si>
  <si>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</si>
  <si>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</si>
  <si>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</si>
  <si>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</si>
  <si>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</si>
  <si>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</si>
  <si>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</si>
  <si>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</si>
  <si>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</si>
  <si>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</si>
  <si>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</si>
  <si>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</si>
  <si>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</si>
  <si>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</si>
  <si>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</si>
  <si>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</si>
  <si>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</si>
  <si>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</si>
  <si>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</si>
  <si>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</si>
  <si>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</si>
  <si>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</si>
  <si>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</si>
  <si>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</si>
  <si>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</si>
  <si>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</si>
  <si>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</si>
  <si>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</si>
  <si>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</si>
  <si>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</si>
  <si>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</si>
  <si>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</si>
  <si>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</si>
  <si>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</si>
  <si>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</si>
  <si>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</si>
  <si>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</si>
  <si>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</si>
  <si>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</si>
  <si>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</si>
  <si>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</si>
  <si>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</si>
  <si>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</si>
  <si>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</si>
  <si>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</si>
  <si>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</si>
  <si>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</si>
  <si>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</si>
  <si>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</si>
  <si>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</si>
  <si>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</si>
  <si>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</si>
  <si>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</si>
  <si>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</si>
  <si>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</si>
  <si>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</si>
  <si>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</si>
  <si>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</si>
  <si>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</si>
  <si>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</si>
  <si>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</si>
  <si>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</si>
  <si>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</si>
  <si>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</si>
  <si>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</si>
  <si>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</si>
  <si>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</si>
  <si>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</si>
  <si>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</si>
  <si>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</si>
  <si>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</si>
  <si>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</si>
  <si>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</si>
  <si>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</si>
  <si>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</si>
  <si>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</si>
  <si>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</si>
  <si>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</si>
  <si>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</si>
  <si>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</si>
  <si>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</si>
  <si>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</si>
  <si>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</si>
  <si>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</si>
  <si>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</si>
  <si>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</si>
  <si>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</si>
  <si>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</si>
  <si>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</si>
  <si>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</si>
  <si>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</si>
  <si>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</si>
  <si>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</si>
  <si>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</si>
  <si>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</si>
  <si>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</si>
  <si>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</si>
  <si>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</si>
  <si>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</si>
  <si>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</si>
  <si>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</si>
  <si>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</si>
  <si>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</si>
  <si>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</si>
  <si>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</si>
  <si>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</si>
  <si>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</si>
  <si>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</si>
  <si>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</si>
  <si>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</si>
  <si>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</si>
  <si>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</si>
  <si>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</si>
  <si>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</si>
  <si>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</si>
  <si>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</si>
  <si>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</si>
  <si>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</si>
  <si>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</si>
  <si>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</si>
  <si>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</si>
  <si>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</si>
  <si>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</si>
  <si>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</si>
  <si>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</si>
  <si>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</si>
  <si>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</si>
  <si>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</si>
  <si>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</si>
  <si>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</si>
  <si>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</si>
  <si>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</si>
  <si>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</si>
  <si>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</si>
  <si>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</si>
  <si>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</si>
  <si>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</si>
  <si>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</si>
  <si>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</si>
  <si>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</si>
  <si>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</si>
  <si>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</si>
  <si>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</si>
  <si>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</si>
  <si>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</si>
  <si>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</si>
  <si>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</si>
  <si>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</si>
  <si>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</si>
  <si>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</si>
  <si>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</si>
  <si>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</si>
  <si>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</si>
  <si>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</si>
  <si>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</si>
  <si>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</si>
  <si>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</si>
  <si>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</si>
  <si>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</si>
  <si>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</si>
  <si>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</si>
  <si>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</si>
  <si>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</si>
  <si>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</si>
  <si>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</si>
  <si>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</si>
  <si>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</si>
  <si>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</si>
  <si>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</si>
  <si>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</si>
  <si>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</si>
  <si>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</si>
  <si>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</si>
  <si>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</si>
  <si>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</si>
  <si>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</si>
  <si>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</si>
  <si>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</si>
  <si>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</si>
  <si>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</si>
  <si>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</si>
  <si>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</si>
  <si>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</si>
  <si>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</si>
  <si>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</si>
  <si>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</si>
  <si>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</si>
  <si>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</si>
  <si>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</si>
  <si>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</si>
  <si>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</si>
  <si>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</si>
  <si>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</si>
  <si>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</si>
  <si>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</si>
  <si>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</si>
  <si>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</si>
  <si>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</si>
  <si>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</si>
  <si>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</si>
  <si>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</si>
  <si>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</si>
  <si>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</si>
  <si>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</si>
  <si>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</si>
  <si>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</si>
  <si>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</si>
  <si>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</si>
  <si>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</si>
  <si>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</si>
  <si>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</si>
  <si>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</si>
  <si>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</si>
  <si>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</si>
  <si>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</si>
  <si>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</si>
  <si>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</si>
  <si>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</si>
  <si>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</si>
  <si>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</si>
  <si>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</si>
  <si>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</si>
  <si>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</si>
  <si>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</si>
  <si>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</si>
  <si>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</si>
  <si>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</si>
  <si>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</si>
  <si>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</si>
  <si>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</si>
  <si>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</si>
  <si>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</si>
  <si>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</si>
  <si>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</si>
  <si>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</si>
  <si>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</si>
  <si>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</si>
  <si>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</si>
  <si>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</si>
  <si>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</si>
  <si>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</si>
  <si>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</si>
  <si>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</si>
  <si>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</si>
  <si>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</si>
  <si>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</si>
  <si>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</si>
  <si>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</si>
  <si>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</si>
  <si>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</si>
  <si>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</si>
  <si>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</si>
  <si>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</si>
  <si>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</si>
  <si>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</si>
  <si>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</si>
  <si>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</si>
  <si>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</si>
  <si>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</si>
  <si>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</si>
  <si>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</si>
  <si>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</si>
  <si>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</si>
  <si>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</si>
  <si>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</si>
  <si>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</si>
  <si>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</si>
  <si>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</si>
  <si>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</si>
  <si>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</si>
  <si>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</si>
  <si>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</si>
  <si>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</si>
  <si>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</si>
  <si>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</si>
  <si>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</si>
  <si>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</si>
  <si>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</si>
  <si>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</si>
  <si>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</si>
  <si>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</si>
  <si>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</si>
  <si>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</si>
  <si>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</si>
  <si>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</si>
  <si>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</si>
  <si>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</si>
  <si>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</si>
  <si>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</si>
  <si>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</si>
  <si>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</si>
  <si>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</si>
  <si>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</si>
  <si>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</si>
  <si>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</si>
  <si>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</si>
  <si>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</si>
  <si>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</si>
  <si>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</si>
  <si>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</si>
  <si>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</si>
  <si>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</si>
  <si>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</si>
  <si>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</si>
  <si>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</si>
  <si>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</si>
  <si>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</si>
  <si>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</si>
  <si>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</si>
  <si>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</si>
  <si>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</si>
  <si>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</si>
  <si>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</si>
  <si>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</si>
  <si>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</si>
  <si>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</si>
  <si>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</si>
  <si>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</si>
  <si>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</si>
  <si>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</si>
  <si>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</si>
  <si>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</si>
  <si>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</si>
  <si>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</si>
  <si>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</si>
  <si>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</si>
  <si>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</si>
  <si>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</si>
  <si>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</si>
  <si>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</si>
  <si>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</si>
  <si>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</si>
  <si>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</si>
  <si>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</si>
  <si>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</si>
  <si>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</si>
  <si>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</si>
  <si>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</si>
  <si>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</si>
  <si>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</si>
  <si>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</si>
  <si>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</si>
  <si>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</si>
  <si>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</si>
  <si>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</si>
  <si>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</si>
  <si>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</si>
  <si>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</si>
  <si>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</si>
  <si>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</si>
  <si>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</si>
  <si>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</si>
  <si>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</si>
  <si>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</si>
  <si>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</si>
  <si>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</si>
  <si>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</si>
  <si>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</si>
  <si>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</si>
  <si>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</si>
  <si>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</si>
  <si>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</si>
  <si>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</si>
  <si>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</si>
  <si>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</si>
  <si>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</si>
  <si>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</si>
  <si>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</si>
  <si>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</si>
  <si>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</si>
  <si>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</si>
  <si>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</si>
  <si>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</si>
  <si>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</si>
  <si>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</si>
  <si>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</si>
  <si>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</si>
  <si>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</si>
  <si>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</si>
  <si>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</si>
  <si>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</si>
  <si>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</si>
  <si>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</si>
  <si>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</si>
  <si>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</si>
  <si>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</si>
  <si>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</si>
  <si>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</si>
  <si>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</si>
  <si>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</si>
  <si>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</si>
  <si>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</si>
  <si>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</si>
  <si>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</si>
  <si>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</si>
  <si>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</si>
  <si>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</si>
  <si>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</si>
  <si>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</si>
  <si>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</si>
  <si>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</si>
  <si>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</si>
  <si>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</si>
  <si>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</si>
  <si>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</si>
  <si>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</si>
  <si>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</si>
  <si>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</si>
  <si>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</si>
  <si>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</si>
  <si>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</si>
  <si>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</si>
  <si>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</si>
  <si>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</si>
  <si>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</si>
  <si>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</si>
  <si>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</si>
  <si>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</si>
  <si>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</si>
  <si>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</si>
  <si>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</si>
  <si>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</si>
  <si>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</si>
  <si>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</si>
  <si>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</si>
  <si>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</si>
  <si>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</si>
  <si>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</si>
  <si>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</si>
  <si>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</si>
  <si>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</si>
  <si>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</si>
  <si>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</si>
  <si>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</si>
  <si>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</si>
  <si>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</si>
  <si>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</si>
  <si>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</si>
  <si>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</si>
  <si>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</si>
  <si>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</si>
  <si>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</si>
  <si>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</si>
  <si>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</si>
  <si>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</si>
  <si>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</si>
  <si>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</si>
  <si>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</si>
  <si>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</si>
  <si>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</si>
  <si>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</si>
  <si>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</si>
  <si>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</si>
  <si>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</si>
  <si>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</si>
  <si>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</si>
  <si>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</si>
  <si>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</si>
  <si>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</si>
  <si>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</si>
  <si>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</si>
  <si>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</si>
  <si>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</si>
  <si>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</si>
  <si>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</si>
  <si>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</si>
  <si>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</si>
  <si>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</si>
  <si>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</si>
  <si>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</si>
  <si>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</si>
  <si>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</si>
  <si>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</si>
  <si>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</si>
  <si>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</si>
  <si>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</si>
  <si>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</si>
  <si>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</si>
  <si>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</si>
  <si>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</si>
  <si>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</si>
  <si>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</si>
  <si>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</si>
  <si>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</si>
  <si>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</si>
  <si>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</si>
  <si>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</si>
  <si>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</si>
  <si>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</si>
  <si>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</si>
  <si>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</si>
  <si>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</si>
  <si>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</si>
  <si>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</si>
  <si>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</si>
  <si>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</si>
  <si>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</si>
  <si>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</si>
  <si>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</si>
  <si>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</si>
  <si>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</si>
  <si>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</si>
  <si>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</si>
  <si>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</si>
  <si>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</si>
  <si>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</si>
  <si>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</si>
  <si>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</si>
  <si>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</si>
  <si>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</si>
  <si>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</si>
  <si>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</si>
  <si>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</si>
  <si>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</si>
  <si>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</si>
  <si>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</si>
  <si>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</si>
  <si>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</si>
  <si>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</si>
  <si>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</si>
  <si>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</si>
  <si>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</si>
  <si>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</si>
  <si>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</si>
  <si>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</si>
  <si>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</si>
  <si>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</si>
  <si>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</si>
  <si>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</si>
  <si>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</si>
  <si>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</si>
  <si>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</si>
  <si>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</si>
  <si>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</si>
  <si>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</si>
  <si>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</si>
  <si>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</si>
  <si>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</si>
  <si>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</si>
  <si>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</si>
  <si>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</si>
  <si>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</si>
  <si>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</si>
  <si>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</si>
  <si>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</si>
  <si>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</si>
  <si>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</si>
  <si>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</si>
  <si>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</si>
  <si>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</si>
  <si>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</si>
  <si>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</si>
  <si>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</si>
  <si>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</si>
  <si>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</si>
  <si>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</si>
  <si>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</si>
  <si>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</si>
  <si>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</si>
  <si>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</si>
  <si>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</si>
  <si>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</si>
  <si>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</si>
  <si>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</si>
  <si>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</si>
  <si>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</si>
  <si>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</si>
  <si>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</si>
  <si>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</si>
  <si>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</si>
  <si>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</si>
  <si>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</si>
  <si>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</si>
  <si>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</si>
  <si>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</si>
  <si>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</si>
  <si>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</si>
  <si>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</si>
  <si>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</si>
  <si>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</si>
  <si>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</si>
  <si>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</si>
  <si>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</si>
  <si>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</si>
  <si>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</si>
  <si>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</si>
  <si>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</si>
  <si>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</si>
  <si>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</si>
  <si>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</si>
  <si>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</si>
  <si>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</si>
  <si>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</si>
  <si>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</si>
  <si>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</si>
  <si>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</si>
  <si>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</si>
  <si>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</si>
  <si>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</si>
  <si>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</si>
  <si>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</si>
  <si>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</si>
  <si>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</si>
  <si>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</si>
  <si>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</si>
  <si>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</si>
  <si>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</si>
  <si>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</si>
  <si>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</si>
  <si>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</si>
  <si>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</si>
  <si>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</si>
  <si>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</si>
  <si>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</si>
  <si>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</si>
  <si>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</si>
  <si>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</si>
  <si>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</si>
  <si>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</si>
  <si>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</si>
  <si>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</si>
  <si>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</si>
  <si>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</si>
  <si>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</si>
  <si>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</si>
  <si>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</si>
  <si>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</si>
  <si>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</si>
  <si>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</si>
  <si>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</si>
  <si>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</si>
  <si>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</si>
  <si>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</si>
  <si>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</si>
  <si>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</si>
  <si>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</si>
  <si>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</si>
  <si>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</si>
  <si>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</si>
  <si>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</si>
  <si>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</si>
  <si>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</si>
  <si>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</si>
  <si>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</si>
  <si>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</si>
  <si>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</si>
  <si>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</si>
  <si>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</si>
  <si>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</si>
  <si>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</si>
  <si>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</si>
  <si>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</si>
  <si>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</si>
  <si>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</si>
  <si>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</si>
  <si>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</si>
  <si>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</si>
  <si>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</si>
  <si>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</si>
  <si>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</si>
  <si>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</si>
  <si>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</si>
  <si>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</si>
  <si>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</si>
  <si>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</si>
  <si>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</si>
  <si>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</si>
  <si>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</si>
  <si>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</si>
  <si>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</si>
  <si>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</si>
  <si>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</si>
  <si>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</si>
  <si>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</si>
  <si>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</si>
  <si>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</si>
  <si>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</si>
  <si>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</si>
  <si>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</si>
  <si>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</si>
  <si>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</si>
  <si>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</si>
  <si>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</si>
  <si>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</si>
  <si>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</si>
  <si>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</si>
  <si>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</si>
  <si>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</si>
  <si>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</si>
  <si>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</si>
  <si>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</si>
  <si>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</si>
  <si>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</si>
  <si>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</si>
  <si>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</si>
  <si>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</si>
  <si>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</si>
  <si>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</si>
  <si>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</si>
  <si>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</si>
  <si>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</si>
  <si>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</si>
  <si>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</si>
  <si>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</si>
  <si>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</si>
  <si>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</si>
  <si>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</si>
  <si>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</si>
  <si>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</si>
  <si>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</si>
  <si>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</si>
  <si>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</si>
  <si>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</si>
  <si>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</si>
  <si>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</si>
  <si>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</si>
  <si>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</si>
  <si>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</si>
  <si>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</si>
  <si>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</si>
  <si>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</si>
  <si>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</si>
  <si>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</si>
  <si>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</si>
  <si>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</si>
  <si>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</si>
  <si>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</si>
  <si>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</si>
  <si>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</si>
  <si>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</si>
  <si>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</si>
  <si>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</si>
  <si>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</si>
  <si>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</si>
  <si>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</si>
  <si>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</si>
  <si>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</si>
  <si>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</si>
  <si>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</si>
  <si>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</si>
  <si>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</si>
  <si>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</si>
  <si>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</si>
  <si>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</si>
  <si>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</si>
  <si>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</si>
  <si>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</si>
  <si>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</si>
  <si>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</si>
  <si>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</si>
  <si>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</si>
  <si>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</si>
  <si>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</si>
  <si>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</si>
  <si>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</si>
  <si>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</si>
  <si>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</si>
  <si>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</si>
  <si>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</si>
  <si>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</si>
  <si>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</si>
  <si>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</si>
  <si>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</si>
  <si>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</si>
  <si>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</si>
  <si>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</si>
  <si>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</si>
  <si>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</si>
  <si>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</si>
  <si>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</si>
  <si>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</si>
  <si>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</si>
  <si>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</si>
  <si>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</si>
  <si>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</si>
  <si>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</si>
  <si>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</si>
  <si>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</si>
  <si>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</si>
  <si>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</si>
  <si>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</si>
  <si>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</si>
  <si>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</si>
  <si>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</si>
  <si>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</si>
  <si>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</si>
  <si>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</si>
  <si>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</si>
  <si>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</si>
  <si>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</si>
  <si>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</si>
  <si>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</si>
  <si>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</si>
  <si>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</si>
  <si>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</si>
  <si>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</si>
  <si>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</si>
  <si>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</si>
  <si>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</si>
  <si>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</si>
  <si>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</si>
  <si>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</si>
  <si>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</si>
  <si>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</si>
  <si>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</si>
  <si>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</si>
  <si>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</si>
  <si>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</si>
  <si>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</si>
  <si>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</si>
  <si>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</si>
  <si>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</si>
  <si>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</si>
  <si>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</si>
  <si>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</si>
  <si>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</si>
  <si>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</si>
  <si>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</si>
  <si>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</si>
  <si>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</si>
  <si>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</si>
  <si>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</si>
  <si>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</si>
  <si>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</si>
  <si>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</si>
  <si>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</si>
  <si>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</si>
  <si>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</si>
  <si>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</si>
  <si>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</si>
  <si>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</si>
  <si>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</si>
  <si>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</si>
  <si>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</si>
  <si>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</si>
  <si>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</si>
  <si>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</si>
  <si>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</si>
  <si>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</si>
  <si>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</si>
  <si>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</si>
  <si>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</si>
  <si>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</si>
  <si>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</si>
  <si>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</si>
  <si>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</si>
  <si>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</si>
  <si>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</si>
  <si>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</si>
  <si>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</si>
  <si>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</si>
  <si>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</si>
  <si>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</si>
  <si>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</si>
  <si>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</si>
  <si>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</si>
  <si>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</si>
  <si>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</si>
  <si>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</si>
  <si>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</si>
  <si>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</si>
  <si>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</si>
  <si>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</si>
  <si>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</si>
  <si>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</si>
  <si>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</si>
  <si>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</si>
  <si>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</si>
  <si>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</si>
  <si>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</si>
  <si>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</si>
  <si>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</si>
  <si>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</si>
  <si>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</si>
  <si>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</si>
  <si>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</si>
  <si>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</si>
  <si>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</si>
  <si>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</si>
  <si>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</si>
  <si>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</si>
  <si>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</si>
  <si>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</si>
  <si>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</si>
  <si>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</si>
  <si>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</si>
  <si>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</si>
  <si>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</si>
  <si>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</si>
  <si>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</si>
  <si>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</si>
  <si>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</si>
  <si>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</si>
  <si>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</si>
  <si>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</si>
  <si>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</si>
  <si>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</si>
  <si>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</si>
  <si>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</si>
  <si>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</si>
  <si>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</si>
  <si>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</si>
  <si>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</si>
  <si>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</si>
  <si>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</si>
  <si>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</si>
  <si>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</si>
  <si>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</si>
  <si>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</si>
  <si>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</si>
  <si>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</si>
  <si>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</si>
  <si>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</si>
  <si>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</si>
  <si>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</si>
  <si>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</si>
  <si>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</si>
  <si>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</si>
  <si>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</si>
  <si>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</si>
  <si>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</si>
  <si>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</si>
  <si>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</si>
  <si>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</si>
  <si>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</si>
  <si>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</si>
  <si>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</si>
  <si>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</si>
  <si>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</si>
  <si>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</si>
  <si>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</si>
  <si>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</si>
  <si>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</si>
  <si>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</si>
  <si>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</si>
  <si>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</si>
  <si>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</si>
  <si>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</si>
  <si>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</si>
  <si>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</si>
  <si>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</si>
  <si>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</si>
  <si>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</si>
  <si>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</si>
  <si>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</si>
  <si>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</si>
  <si>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</si>
  <si>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</si>
  <si>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</si>
  <si>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</si>
  <si>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</si>
  <si>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</si>
  <si>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</si>
  <si>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</si>
  <si>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</si>
  <si>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</si>
  <si>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</si>
  <si>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</si>
  <si>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</si>
  <si>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</si>
  <si>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</si>
  <si>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</si>
  <si>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</si>
  <si>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</si>
  <si>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</si>
  <si>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</si>
  <si>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</si>
  <si>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</si>
  <si>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</si>
  <si>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</si>
  <si>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</si>
  <si>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</si>
  <si>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</si>
  <si>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</si>
  <si>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</si>
  <si>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</si>
  <si>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</si>
  <si>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</si>
  <si>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</si>
  <si>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</si>
  <si>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</si>
  <si>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</si>
  <si>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</si>
  <si>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</si>
  <si>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</si>
  <si>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</si>
  <si>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</si>
  <si>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</si>
  <si>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</si>
  <si>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</si>
  <si>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</si>
  <si>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</si>
  <si>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</si>
  <si>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</si>
  <si>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</si>
  <si>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</si>
  <si>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</si>
  <si>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</si>
  <si>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</si>
  <si>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</si>
  <si>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</si>
  <si>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</si>
  <si>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</si>
  <si>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</si>
  <si>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</si>
  <si>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</si>
  <si>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</si>
  <si>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</si>
  <si>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</si>
  <si>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</si>
  <si>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</si>
  <si>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</si>
  <si>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</si>
  <si>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</si>
  <si>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</si>
  <si>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</si>
  <si>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</si>
  <si>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</si>
  <si>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</si>
  <si>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</si>
  <si>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</si>
  <si>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</si>
  <si>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</si>
  <si>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</si>
  <si>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</si>
  <si>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</si>
  <si>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</si>
  <si>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</si>
  <si>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</si>
  <si>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</si>
  <si>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</si>
  <si>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</si>
  <si>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</si>
  <si>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</si>
  <si>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</si>
  <si>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</si>
  <si>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</si>
  <si>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</si>
  <si>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</si>
  <si>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</si>
  <si>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</si>
  <si>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</si>
  <si>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</si>
  <si>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</si>
  <si>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</si>
  <si>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</si>
  <si>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</si>
  <si>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</si>
  <si>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</si>
  <si>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</si>
  <si>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</si>
  <si>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</si>
  <si>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</si>
  <si>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</si>
  <si>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</si>
  <si>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</si>
  <si>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</si>
  <si>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</si>
  <si>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</si>
  <si>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</si>
  <si>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</si>
  <si>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</si>
  <si>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</si>
  <si>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</si>
  <si>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</si>
  <si>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</si>
  <si>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</si>
  <si>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</si>
  <si>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</si>
  <si>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</si>
  <si>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</si>
  <si>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</si>
  <si>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</si>
  <si>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</si>
  <si>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</si>
  <si>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</si>
  <si>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</si>
  <si>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</si>
  <si>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</si>
  <si>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</si>
  <si>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</si>
  <si>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</si>
  <si>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</si>
  <si>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</si>
  <si>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</si>
  <si>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</si>
  <si>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</si>
  <si>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</si>
  <si>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</si>
  <si>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</si>
  <si>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</si>
  <si>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</si>
  <si>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</si>
  <si>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</si>
  <si>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</si>
  <si>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</si>
  <si>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</si>
  <si>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</si>
  <si>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</si>
  <si>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</si>
  <si>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</si>
  <si>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</si>
  <si>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</si>
  <si>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</si>
  <si>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</si>
  <si>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</si>
  <si>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</si>
  <si>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</si>
  <si>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</si>
  <si>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</si>
  <si>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</si>
  <si>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</si>
  <si>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</si>
  <si>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</si>
  <si>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</si>
  <si>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</si>
  <si>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</si>
  <si>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</si>
  <si>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</si>
  <si>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</si>
  <si>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</si>
  <si>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</si>
  <si>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</si>
  <si>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</si>
  <si>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</si>
  <si>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</si>
  <si>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</si>
  <si>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</si>
  <si>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</si>
  <si>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</si>
  <si>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</si>
  <si>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</si>
  <si>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</si>
  <si>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</si>
  <si>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</si>
  <si>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</si>
  <si>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</si>
  <si>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</si>
  <si>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</si>
  <si>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</si>
  <si>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</si>
  <si>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</si>
  <si>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</si>
  <si>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</si>
  <si>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</si>
  <si>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</si>
  <si>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</si>
  <si>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</si>
  <si>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</si>
  <si>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</si>
  <si>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</si>
  <si>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</si>
  <si>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</si>
  <si>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</si>
  <si>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</si>
  <si>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</si>
  <si>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</si>
  <si>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</si>
  <si>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</si>
  <si>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</si>
  <si>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</si>
  <si>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</si>
  <si>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</si>
  <si>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</si>
  <si>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</si>
  <si>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</si>
  <si>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</si>
  <si>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</si>
  <si>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</si>
  <si>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</si>
  <si>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</si>
  <si>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</si>
  <si>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</si>
  <si>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</si>
  <si>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</si>
  <si>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</si>
  <si>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</si>
  <si>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</si>
  <si>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</si>
  <si>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</si>
  <si>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</si>
  <si>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</si>
  <si>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</si>
  <si>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</si>
  <si>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</si>
  <si>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</si>
  <si>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</si>
  <si>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</si>
  <si>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</si>
  <si>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</si>
  <si>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</si>
  <si>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</si>
  <si>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</si>
  <si>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</si>
  <si>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</si>
  <si>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</si>
  <si>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</si>
  <si>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</si>
  <si>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</si>
  <si>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</si>
  <si>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</si>
  <si>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</si>
  <si>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</si>
  <si>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</si>
  <si>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</si>
  <si>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</si>
  <si>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</si>
  <si>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</si>
  <si>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</si>
  <si>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</si>
  <si>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</si>
  <si>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</si>
  <si>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</si>
  <si>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</si>
  <si>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</si>
  <si>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</si>
  <si>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</si>
  <si>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</si>
  <si>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</si>
  <si>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</si>
  <si>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</si>
  <si>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</si>
  <si>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</si>
  <si>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</si>
  <si>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</si>
  <si>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</si>
  <si>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</si>
  <si>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</si>
  <si>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</si>
  <si>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</si>
  <si>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</si>
  <si>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</si>
  <si>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</si>
  <si>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</si>
  <si>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</si>
  <si>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</si>
  <si>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</si>
  <si>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</si>
  <si>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</si>
  <si>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</si>
  <si>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</si>
  <si>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</si>
  <si>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</si>
  <si>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</si>
  <si>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</si>
  <si>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</si>
  <si>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</si>
  <si>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</si>
  <si>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</si>
  <si>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</si>
  <si>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</si>
  <si>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</si>
  <si>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</si>
  <si>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</si>
  <si>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</si>
  <si>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</si>
  <si>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</si>
  <si>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</si>
  <si>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</si>
  <si>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</si>
  <si>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</si>
  <si>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</si>
  <si>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</si>
  <si>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</si>
  <si>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</si>
  <si>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</si>
  <si>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</si>
  <si>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</si>
  <si>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</si>
  <si>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</si>
  <si>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</si>
  <si>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</si>
  <si>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</si>
  <si>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</si>
  <si>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</si>
  <si>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</si>
  <si>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</si>
  <si>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</si>
  <si>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</si>
  <si>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</si>
  <si>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</si>
  <si>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</si>
  <si>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</si>
  <si>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</si>
  <si>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</si>
  <si>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</si>
  <si>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</si>
  <si>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</si>
  <si>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</si>
  <si>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</si>
  <si>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</si>
  <si>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</si>
  <si>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</si>
  <si>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</si>
  <si>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</si>
  <si>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</si>
  <si>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</si>
  <si>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</si>
  <si>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</si>
  <si>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</si>
  <si>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</si>
  <si>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</si>
  <si>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</si>
  <si>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</si>
  <si>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</si>
  <si>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</si>
  <si>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</si>
  <si>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</si>
  <si>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</si>
  <si>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</si>
  <si>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</si>
  <si>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</si>
  <si>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</si>
  <si>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</si>
  <si>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</si>
  <si>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</si>
  <si>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</si>
  <si>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</si>
  <si>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</si>
  <si>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</si>
  <si>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</si>
  <si>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</si>
  <si>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</si>
  <si>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</si>
  <si>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</si>
  <si>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</si>
  <si>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</si>
  <si>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</si>
  <si>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</si>
  <si>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</si>
  <si>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</si>
  <si>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</si>
  <si>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</si>
  <si>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</si>
  <si>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</si>
  <si>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</si>
  <si>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</si>
  <si>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</si>
  <si>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</si>
  <si>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</si>
  <si>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</si>
  <si>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</si>
  <si>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</si>
  <si>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</si>
  <si>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</si>
  <si>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</si>
  <si>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</si>
  <si>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</si>
  <si>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</si>
  <si>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</si>
  <si>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</si>
  <si>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</si>
  <si>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</si>
  <si>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</si>
  <si>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</si>
  <si>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</si>
  <si>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</si>
  <si>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</si>
  <si>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</si>
  <si>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</si>
  <si>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</si>
  <si>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</si>
  <si>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</si>
  <si>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</si>
  <si>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</si>
  <si>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</si>
  <si>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</si>
  <si>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</si>
  <si>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</si>
  <si>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</si>
  <si>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</si>
  <si>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</si>
  <si>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</si>
  <si>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</si>
  <si>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</si>
  <si>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</si>
  <si>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</si>
  <si>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</si>
  <si>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</si>
  <si>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</si>
  <si>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</si>
  <si>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</si>
  <si>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</si>
  <si>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</si>
  <si>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</si>
  <si>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</si>
  <si>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</si>
  <si>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</si>
  <si>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</si>
  <si>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</si>
  <si>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</si>
  <si>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</si>
  <si>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</si>
  <si>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</si>
  <si>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</si>
  <si>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</si>
  <si>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</si>
  <si>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</si>
  <si>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</si>
  <si>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</si>
  <si>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</si>
  <si>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</si>
  <si>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</si>
  <si>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</si>
  <si>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</si>
  <si>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</si>
  <si>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</si>
  <si>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</si>
  <si>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</si>
  <si>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</si>
  <si>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</si>
  <si>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</si>
  <si>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</si>
  <si>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</si>
  <si>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</si>
  <si>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</si>
  <si>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</si>
  <si>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</si>
  <si>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</si>
  <si>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</si>
  <si>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</si>
  <si>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</si>
  <si>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</si>
  <si>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</si>
  <si>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</si>
  <si>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</si>
  <si>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</si>
  <si>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</si>
  <si>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</si>
  <si>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</si>
  <si>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</si>
  <si>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</si>
  <si>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</si>
  <si>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</si>
  <si>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</si>
  <si>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</si>
  <si>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</si>
  <si>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</si>
  <si>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</si>
  <si>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</si>
  <si>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</si>
  <si>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</si>
  <si>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</si>
  <si>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</si>
  <si>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</si>
  <si>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</si>
  <si>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</si>
  <si>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</si>
  <si>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</si>
  <si>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</si>
  <si>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</si>
  <si>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</si>
  <si>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</si>
  <si>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</si>
  <si>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</si>
  <si>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</si>
  <si>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</si>
  <si>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</si>
  <si>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</si>
  <si>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</si>
  <si>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</si>
  <si>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</si>
  <si>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</si>
  <si>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</si>
  <si>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</si>
  <si>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</si>
  <si>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</si>
  <si>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</si>
  <si>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</si>
  <si>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</si>
  <si>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</si>
  <si>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</si>
  <si>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</si>
  <si>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</si>
  <si>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</si>
  <si>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</si>
  <si>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</si>
  <si>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</si>
  <si>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</si>
  <si>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</si>
  <si>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</si>
  <si>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</si>
  <si>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</si>
  <si>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</si>
  <si>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</si>
  <si>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</si>
  <si>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</si>
  <si>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</si>
  <si>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</si>
  <si>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</si>
  <si>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</si>
  <si>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</si>
  <si>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</si>
  <si>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</si>
  <si>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</si>
  <si>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</si>
  <si>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</si>
  <si>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</si>
  <si>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</si>
  <si>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</si>
  <si>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</si>
  <si>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</si>
  <si>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</si>
  <si>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</si>
  <si>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</si>
  <si>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</si>
  <si>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</si>
  <si>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</si>
  <si>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</si>
  <si>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</si>
  <si>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</si>
  <si>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</si>
  <si>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</si>
  <si>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</si>
  <si>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</si>
  <si>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</si>
  <si>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</si>
  <si>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</si>
  <si>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</si>
  <si>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</si>
  <si>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</si>
  <si>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</si>
  <si>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</si>
  <si>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</si>
  <si>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</si>
  <si>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</si>
  <si>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</si>
  <si>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</si>
  <si>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</si>
  <si>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</si>
  <si>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</si>
  <si>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</si>
  <si>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</si>
  <si>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</si>
  <si>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</si>
  <si>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</si>
  <si>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</si>
  <si>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</si>
  <si>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</si>
  <si>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</si>
  <si>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</si>
  <si>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</si>
  <si>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</si>
  <si>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</si>
  <si>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</si>
  <si>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</si>
  <si>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</si>
  <si>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</si>
  <si>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</si>
  <si>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</si>
  <si>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</si>
  <si>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</si>
  <si>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</si>
  <si>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</si>
  <si>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</si>
  <si>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</si>
  <si>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</si>
  <si>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</si>
  <si>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</si>
  <si>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</si>
  <si>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</si>
  <si>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</si>
  <si>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</si>
  <si>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</si>
  <si>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</si>
  <si>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</si>
  <si>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</si>
  <si>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</si>
  <si>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</si>
  <si>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</si>
  <si>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</si>
  <si>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</si>
  <si>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</si>
  <si>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</si>
  <si>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</si>
  <si>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</si>
  <si>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</si>
  <si>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</si>
  <si>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</si>
  <si>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</si>
  <si>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</si>
  <si>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</si>
  <si>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</si>
  <si>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</si>
  <si>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</si>
  <si>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</si>
  <si>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</si>
  <si>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</si>
  <si>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</si>
  <si>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</si>
  <si>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</si>
  <si>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</si>
  <si>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</si>
  <si>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</si>
  <si>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</si>
  <si>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</si>
  <si>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</si>
  <si>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</si>
  <si>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</si>
  <si>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</si>
  <si>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</si>
  <si>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</si>
  <si>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</si>
  <si>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</si>
  <si>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</si>
  <si>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</si>
  <si>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</si>
  <si>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</si>
  <si>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</si>
  <si>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</si>
  <si>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</si>
  <si>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</si>
  <si>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</si>
  <si>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</si>
  <si>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</si>
  <si>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</si>
  <si>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</si>
  <si>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</si>
  <si>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</si>
  <si>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</si>
  <si>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</si>
  <si>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</si>
  <si>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</si>
  <si>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</si>
  <si>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</si>
  <si>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</si>
  <si>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</si>
  <si>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</si>
  <si>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</si>
  <si>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</si>
  <si>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</si>
  <si>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</si>
  <si>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</si>
  <si>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</si>
  <si>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</si>
  <si>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</si>
  <si>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</si>
  <si>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</si>
  <si>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</si>
  <si>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</si>
  <si>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</si>
  <si>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</si>
  <si>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</si>
  <si>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</si>
  <si>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</si>
  <si>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</si>
  <si>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</si>
  <si>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</si>
  <si>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</si>
  <si>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</si>
  <si>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</si>
  <si>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</si>
  <si>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</si>
  <si>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</si>
  <si>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</si>
  <si>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</si>
  <si>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</si>
  <si>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</si>
  <si>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</si>
  <si>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</si>
  <si>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</si>
  <si>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</si>
  <si>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</si>
  <si>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</si>
  <si>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</si>
  <si>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</si>
  <si>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</si>
  <si>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</si>
  <si>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</si>
  <si>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</si>
  <si>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</si>
  <si>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</si>
  <si>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</si>
  <si>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</si>
  <si>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</si>
  <si>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</si>
  <si>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</si>
  <si>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</si>
  <si>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</si>
  <si>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</si>
  <si>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</si>
  <si>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</si>
  <si>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</si>
  <si>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</si>
  <si>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</si>
  <si>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</si>
  <si>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</si>
  <si>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</si>
  <si>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</si>
  <si>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</si>
  <si>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</si>
  <si>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</si>
  <si>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</si>
  <si>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</si>
  <si>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</si>
  <si>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</si>
  <si>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</si>
  <si>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</si>
  <si>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</si>
  <si>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</si>
  <si>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</si>
  <si>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</si>
  <si>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</si>
  <si>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</si>
  <si>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</si>
  <si>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</si>
  <si>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</si>
  <si>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</si>
  <si>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</si>
  <si>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</si>
  <si>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</si>
  <si>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</si>
  <si>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</si>
  <si>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</si>
  <si>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</si>
  <si>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</si>
  <si>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</si>
  <si>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</si>
  <si>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</si>
  <si>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</si>
  <si>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</si>
  <si>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</si>
  <si>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</si>
  <si>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</si>
  <si>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</si>
  <si>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</si>
  <si>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</si>
  <si>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</si>
  <si>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</si>
  <si>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</si>
  <si>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</si>
  <si>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</si>
  <si>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</si>
  <si>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</si>
  <si>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</si>
  <si>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</si>
  <si>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</si>
  <si>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</si>
  <si>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</si>
  <si>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</si>
  <si>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</si>
  <si>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</si>
  <si>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</si>
  <si>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</si>
  <si>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</si>
  <si>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</si>
  <si>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</si>
  <si>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</si>
  <si>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</si>
  <si>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</si>
  <si>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</si>
  <si>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</si>
  <si>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</si>
  <si>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</si>
  <si>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</si>
  <si>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</si>
  <si>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</si>
  <si>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</si>
  <si>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</si>
  <si>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</si>
  <si>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</si>
  <si>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</si>
  <si>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</si>
  <si>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</si>
  <si>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</si>
  <si>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</si>
  <si>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</si>
  <si>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</si>
  <si>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</si>
  <si>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</si>
  <si>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</si>
  <si>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</si>
  <si>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</si>
  <si>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</si>
  <si>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</si>
  <si>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</si>
  <si>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</si>
  <si>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</si>
  <si>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</si>
  <si>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</si>
  <si>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</si>
  <si>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</si>
  <si>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</si>
  <si>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</si>
  <si>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</si>
  <si>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</si>
  <si>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</si>
  <si>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</si>
  <si>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</si>
  <si>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</si>
  <si>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</si>
  <si>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</si>
  <si>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</si>
  <si>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</si>
  <si>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</si>
  <si>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</si>
  <si>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</si>
  <si>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</si>
  <si>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</si>
  <si>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</si>
  <si>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</si>
  <si>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</si>
  <si>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</si>
  <si>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</si>
  <si>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</si>
  <si>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</si>
  <si>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</si>
  <si>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</si>
  <si>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</si>
  <si>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</si>
  <si>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</si>
  <si>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</si>
  <si>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</si>
  <si>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</si>
  <si>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</si>
  <si>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</si>
  <si>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</si>
  <si>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</si>
  <si>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</si>
  <si>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</si>
  <si>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</si>
  <si>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</si>
  <si>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</si>
  <si>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</si>
  <si>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</si>
  <si>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</si>
  <si>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</si>
  <si>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</si>
  <si>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</si>
  <si>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</si>
  <si>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</si>
  <si>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</si>
  <si>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</si>
  <si>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</si>
  <si>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</si>
  <si>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</si>
  <si>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</si>
  <si>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</si>
  <si>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</si>
  <si>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</si>
  <si>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</si>
  <si>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</si>
  <si>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</si>
  <si>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</si>
  <si>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</si>
  <si>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</si>
  <si>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</si>
  <si>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</si>
  <si>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</si>
  <si>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</si>
  <si>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</si>
  <si>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</si>
  <si>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</si>
  <si>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</si>
  <si>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</si>
  <si>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</si>
  <si>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</si>
  <si>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</si>
  <si>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</si>
  <si>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</si>
  <si>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</si>
  <si>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</si>
  <si>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</si>
  <si>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</si>
  <si>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</si>
  <si>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</si>
  <si>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</si>
  <si>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</si>
  <si>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</si>
  <si>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</si>
  <si>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</si>
  <si>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</si>
  <si>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</si>
  <si>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</si>
  <si>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</si>
  <si>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</si>
  <si>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</si>
  <si>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</si>
  <si>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</si>
  <si>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</si>
  <si>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</si>
  <si>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</si>
  <si>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</si>
  <si>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</si>
  <si>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</si>
  <si>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</si>
  <si>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</si>
  <si>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</si>
  <si>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</si>
  <si>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</si>
  <si>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</si>
  <si>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</si>
  <si>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</si>
  <si>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</si>
  <si>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</si>
  <si>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</si>
  <si>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</si>
  <si>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</si>
  <si>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</si>
  <si>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</si>
  <si>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</si>
  <si>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</si>
  <si>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</si>
  <si>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</si>
  <si>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</si>
  <si>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</si>
  <si>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</si>
  <si>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</si>
  <si>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</si>
  <si>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</si>
  <si>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</si>
  <si>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</si>
  <si>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</si>
  <si>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</si>
  <si>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</si>
  <si>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</si>
  <si>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</si>
  <si>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</si>
  <si>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</si>
  <si>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</si>
  <si>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</si>
  <si>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</si>
  <si>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</si>
  <si>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</si>
  <si>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</si>
  <si>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</si>
  <si>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</si>
  <si>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</si>
  <si>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</si>
  <si>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</si>
  <si>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</si>
  <si>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</si>
  <si>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</si>
  <si>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</si>
  <si>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</si>
  <si>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</si>
  <si>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</si>
  <si>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</si>
  <si>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</si>
  <si>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</si>
  <si>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</si>
  <si>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</si>
  <si>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</si>
  <si>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</si>
  <si>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</si>
  <si>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</si>
  <si>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</si>
  <si>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</si>
  <si>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</si>
  <si>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</si>
  <si>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</si>
  <si>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</si>
  <si>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</si>
  <si>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</si>
  <si>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</si>
  <si>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</si>
  <si>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</si>
  <si>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</si>
  <si>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</si>
  <si>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</si>
  <si>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</si>
  <si>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</si>
  <si>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</si>
  <si>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</si>
  <si>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</si>
  <si>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</si>
  <si>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</si>
  <si>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</si>
  <si>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</si>
  <si>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</si>
  <si>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</si>
  <si>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</si>
  <si>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</si>
  <si>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</si>
  <si>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</si>
  <si>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</si>
  <si>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</si>
  <si>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</si>
  <si>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</si>
  <si>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</si>
  <si>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</si>
  <si>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</si>
  <si>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</si>
  <si>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</si>
  <si>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</si>
  <si>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</si>
  <si>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</si>
  <si>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</si>
  <si>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</si>
  <si>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</si>
  <si>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</si>
  <si>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</si>
  <si>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</si>
  <si>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</si>
  <si>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</si>
  <si>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</si>
  <si>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</si>
  <si>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</si>
  <si>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</si>
  <si>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</si>
  <si>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</si>
  <si>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</si>
  <si>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</si>
  <si>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</si>
  <si>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</si>
  <si>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</si>
  <si>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</si>
  <si>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</si>
  <si>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</si>
  <si>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</si>
  <si>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</si>
  <si>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</si>
  <si>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</si>
  <si>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</si>
  <si>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</si>
  <si>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</si>
  <si>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</si>
  <si>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</si>
  <si>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</si>
  <si>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</si>
  <si>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</si>
  <si>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</si>
  <si>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</si>
  <si>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</si>
  <si>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</si>
  <si>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</si>
  <si>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</si>
  <si>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</si>
  <si>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</si>
  <si>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</si>
  <si>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</si>
  <si>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</si>
  <si>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</si>
  <si>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</si>
  <si>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</si>
  <si>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</si>
  <si>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</si>
  <si>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</si>
  <si>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</si>
  <si>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</si>
  <si>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</si>
  <si>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</si>
  <si>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</si>
  <si>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</si>
  <si>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</si>
  <si>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</si>
  <si>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</si>
  <si>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</si>
  <si>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</si>
  <si>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</si>
  <si>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</si>
  <si>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</si>
  <si>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</si>
  <si>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</si>
  <si>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</si>
  <si>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</si>
  <si>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</si>
  <si>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</si>
  <si>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</si>
  <si>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</si>
  <si>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</si>
  <si>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</si>
  <si>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</si>
  <si>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</si>
  <si>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</si>
  <si>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</si>
  <si>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</si>
  <si>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</si>
  <si>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</si>
  <si>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</si>
  <si>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</si>
  <si>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</si>
  <si>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</si>
  <si>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</si>
  <si>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</si>
  <si>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</si>
  <si>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</si>
  <si>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</si>
  <si>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</si>
  <si>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</si>
  <si>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</si>
  <si>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</si>
  <si>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</si>
  <si>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</si>
  <si>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</si>
  <si>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</si>
  <si>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</si>
  <si>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</si>
  <si>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</si>
  <si>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</si>
  <si>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</si>
  <si>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</si>
  <si>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</si>
  <si>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</si>
  <si>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</si>
  <si>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</si>
  <si>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</si>
  <si>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</si>
  <si>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</si>
  <si>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</si>
  <si>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</si>
  <si>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</si>
  <si>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</si>
  <si>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</si>
  <si>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</si>
  <si>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</si>
  <si>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</si>
  <si>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</si>
  <si>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</si>
  <si>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</si>
  <si>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</si>
  <si>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</si>
  <si>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</si>
  <si>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</si>
  <si>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</si>
  <si>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</si>
  <si>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</si>
  <si>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</si>
  <si>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</si>
  <si>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</si>
  <si>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</si>
  <si>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</si>
  <si>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</si>
  <si>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</si>
  <si>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</si>
  <si>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</si>
  <si>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</si>
  <si>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</si>
  <si>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</si>
  <si>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</si>
  <si>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</si>
  <si>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</si>
  <si>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</si>
  <si>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</si>
  <si>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</si>
  <si>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</si>
  <si>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</si>
  <si>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</si>
  <si>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</si>
  <si>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</si>
  <si>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</si>
  <si>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</si>
  <si>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</si>
  <si>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</si>
  <si>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</si>
  <si>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</si>
  <si>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</si>
  <si>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</si>
  <si>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</si>
  <si>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</si>
  <si>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</si>
  <si>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</si>
  <si>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</si>
  <si>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</si>
  <si>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</si>
  <si>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</si>
  <si>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</si>
  <si>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</si>
  <si>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</si>
  <si>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</si>
  <si>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</si>
  <si>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</si>
  <si>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</si>
  <si>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</si>
  <si>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</si>
  <si>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</si>
  <si>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</si>
  <si>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</si>
  <si>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</si>
  <si>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</si>
  <si>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</si>
  <si>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</si>
  <si>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</si>
  <si>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</si>
  <si>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</si>
  <si>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</si>
  <si>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</si>
  <si>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</si>
  <si>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</si>
  <si>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</si>
  <si>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</si>
  <si>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</si>
  <si>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</si>
  <si>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</si>
  <si>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</si>
  <si>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</si>
  <si>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</si>
  <si>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</si>
  <si>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</si>
  <si>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</si>
  <si>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</si>
  <si>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</si>
  <si>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</si>
  <si>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</si>
  <si>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</si>
  <si>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</si>
  <si>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</si>
  <si>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</si>
  <si>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</si>
  <si>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</si>
  <si>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</si>
  <si>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</si>
  <si>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</si>
  <si>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</si>
  <si>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</si>
  <si>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</si>
  <si>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</si>
  <si>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</si>
  <si>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</si>
  <si>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</si>
  <si>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</si>
  <si>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</si>
  <si>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</si>
  <si>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</si>
  <si>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</si>
  <si>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</si>
  <si>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</si>
  <si>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</si>
  <si>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</si>
  <si>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</si>
  <si>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</si>
  <si>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</si>
  <si>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</si>
  <si>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</si>
  <si>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</si>
  <si>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</si>
  <si>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</si>
  <si>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</si>
  <si>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</si>
  <si>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</si>
  <si>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</si>
  <si>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</si>
  <si>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</si>
  <si>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</si>
  <si>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</si>
  <si>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</si>
  <si>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</si>
  <si>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</si>
  <si>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</si>
  <si>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</si>
  <si>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</si>
  <si>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</si>
  <si>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</si>
  <si>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</si>
  <si>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</si>
  <si>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</si>
  <si>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</si>
  <si>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</si>
  <si>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</si>
  <si>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</si>
  <si>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</si>
  <si>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</si>
  <si>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</si>
  <si>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</si>
  <si>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</si>
  <si>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</si>
  <si>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</si>
  <si>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</si>
  <si>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</si>
  <si>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</si>
  <si>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</si>
  <si>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</si>
  <si>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</si>
  <si>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</si>
  <si>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</si>
  <si>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</si>
  <si>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</si>
  <si>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</si>
  <si>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</si>
  <si>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</si>
  <si>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</si>
  <si>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</si>
  <si>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</si>
  <si>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</si>
  <si>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</si>
  <si>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</si>
  <si>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</si>
  <si>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</si>
  <si>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</si>
  <si>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</si>
  <si>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</si>
  <si>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</si>
  <si>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</si>
  <si>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</si>
  <si>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</si>
  <si>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</si>
  <si>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</si>
  <si>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</si>
  <si>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</si>
  <si>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</si>
  <si>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</si>
  <si>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</si>
  <si>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</si>
  <si>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</si>
  <si>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</si>
  <si>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</si>
  <si>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</si>
  <si>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</si>
  <si>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</si>
  <si>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</si>
  <si>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</si>
  <si>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</si>
  <si>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</si>
  <si>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</si>
  <si>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</si>
  <si>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</si>
  <si>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</si>
  <si>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</si>
  <si>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</si>
  <si>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</si>
  <si>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</si>
  <si>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</si>
  <si>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</si>
  <si>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</si>
  <si>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</si>
  <si>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</si>
  <si>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</si>
  <si>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</si>
  <si>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</si>
  <si>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</si>
  <si>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</si>
  <si>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</si>
  <si>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</si>
  <si>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</si>
  <si>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</si>
  <si>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</si>
  <si>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</si>
  <si>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</si>
  <si>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</si>
  <si>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</si>
  <si>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</si>
  <si>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</si>
  <si>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</si>
  <si>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</si>
  <si>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</si>
  <si>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</si>
  <si>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</si>
  <si>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</si>
  <si>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</si>
  <si>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</si>
  <si>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</si>
  <si>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</si>
  <si>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</si>
  <si>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</si>
  <si>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</si>
  <si>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</si>
  <si>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</si>
  <si>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</si>
  <si>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</si>
  <si>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</si>
  <si>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</si>
  <si>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</si>
  <si>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</si>
  <si>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</si>
  <si>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</si>
  <si>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</si>
  <si>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</si>
  <si>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</si>
  <si>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</si>
  <si>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</si>
  <si>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</si>
  <si>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</si>
  <si>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</si>
  <si>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</si>
  <si>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</si>
  <si>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</si>
  <si>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</si>
  <si>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</si>
  <si>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</si>
  <si>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</si>
  <si>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</si>
  <si>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</si>
  <si>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</si>
  <si>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</si>
  <si>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</si>
  <si>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</si>
  <si>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</si>
  <si>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</si>
  <si>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</si>
  <si>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</si>
  <si>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</si>
  <si>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</si>
  <si>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</si>
  <si>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</si>
  <si>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</si>
  <si>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</si>
  <si>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</si>
  <si>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</si>
  <si>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</si>
  <si>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</si>
  <si>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</si>
  <si>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</si>
  <si>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</si>
  <si>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</si>
  <si>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</si>
  <si>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</si>
  <si>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</si>
  <si>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</si>
  <si>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</si>
  <si>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</si>
  <si>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</si>
  <si>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</si>
  <si>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</si>
  <si>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</si>
  <si>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</si>
  <si>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</si>
  <si>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</si>
  <si>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</si>
  <si>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</si>
  <si>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</si>
  <si>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</si>
  <si>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</si>
  <si>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</si>
  <si>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</si>
  <si>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</si>
  <si>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</si>
  <si>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</si>
  <si>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</si>
  <si>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</si>
  <si>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</si>
  <si>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</si>
  <si>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</si>
  <si>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</si>
  <si>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</si>
  <si>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</si>
  <si>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</si>
  <si>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</si>
  <si>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</si>
  <si>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</si>
  <si>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</si>
  <si>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</si>
  <si>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</si>
  <si>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</si>
  <si>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</si>
  <si>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</si>
  <si>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</si>
  <si>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</si>
  <si>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</si>
  <si>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</si>
  <si>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</si>
  <si>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</si>
  <si>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</si>
  <si>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</si>
  <si>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</si>
  <si>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</si>
  <si>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</si>
  <si>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</si>
  <si>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</si>
  <si>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</si>
  <si>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</si>
  <si>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</si>
  <si>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</si>
  <si>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</si>
  <si>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</si>
  <si>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</si>
  <si>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</si>
  <si>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</si>
  <si>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</si>
  <si>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</si>
  <si>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</si>
  <si>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</si>
  <si>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</si>
  <si>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</si>
  <si>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</si>
  <si>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</si>
  <si>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</si>
  <si>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</si>
  <si>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</si>
  <si>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</si>
  <si>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</si>
  <si>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</si>
  <si>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</si>
  <si>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</si>
  <si>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</si>
  <si>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</si>
  <si>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</si>
  <si>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</si>
  <si>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</si>
  <si>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</si>
  <si>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</si>
  <si>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</si>
  <si>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</si>
  <si>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</si>
  <si>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</si>
  <si>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</si>
  <si>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</si>
  <si>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</si>
  <si>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</si>
  <si>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</si>
  <si>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</si>
  <si>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</si>
  <si>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</si>
  <si>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</si>
  <si>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</si>
  <si>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</si>
  <si>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</si>
  <si>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</si>
  <si>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</si>
  <si>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</si>
  <si>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</si>
  <si>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</si>
  <si>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</si>
  <si>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</si>
  <si>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</si>
  <si>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</si>
  <si>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</si>
  <si>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</si>
  <si>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</si>
  <si>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</si>
  <si>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</si>
  <si>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</si>
  <si>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</si>
  <si>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</si>
  <si>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</si>
  <si>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</si>
  <si>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</si>
  <si>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</si>
  <si>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</si>
  <si>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</si>
  <si>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</si>
  <si>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</si>
  <si>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</si>
  <si>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</si>
  <si>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</si>
  <si>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</si>
  <si>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</si>
  <si>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</si>
  <si>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</si>
  <si>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</si>
  <si>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</si>
  <si>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</si>
  <si>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</si>
  <si>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</si>
  <si>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</si>
  <si>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</si>
  <si>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</si>
  <si>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</si>
  <si>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</si>
  <si>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</si>
  <si>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</si>
  <si>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</si>
  <si>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</si>
  <si>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</si>
  <si>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</si>
  <si>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</si>
  <si>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</si>
  <si>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</si>
  <si>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</si>
  <si>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</si>
  <si>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</si>
  <si>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</si>
  <si>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</si>
  <si>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</si>
  <si>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</si>
  <si>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</si>
  <si>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</si>
  <si>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</si>
  <si>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</si>
  <si>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</si>
  <si>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</si>
  <si>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</si>
  <si>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</si>
  <si>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</si>
  <si>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</si>
  <si>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</si>
  <si>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</si>
  <si>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</si>
  <si>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</si>
  <si>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</si>
  <si>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</si>
  <si>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</si>
  <si>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</si>
  <si>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</si>
  <si>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</si>
  <si>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</si>
  <si>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</si>
  <si>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</si>
  <si>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</si>
  <si>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</si>
  <si>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</si>
  <si>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</si>
  <si>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</si>
  <si>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</si>
  <si>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</si>
  <si>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</si>
  <si>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</si>
  <si>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</si>
  <si>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</si>
  <si>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</si>
  <si>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</si>
  <si>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</si>
  <si>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</si>
  <si>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</si>
  <si>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</si>
  <si>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</si>
  <si>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</si>
  <si>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</si>
  <si>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</si>
  <si>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</si>
  <si>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</si>
  <si>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</si>
  <si>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</si>
  <si>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</si>
  <si>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</si>
  <si>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</si>
  <si>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</si>
  <si>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</si>
  <si>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</si>
  <si>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</si>
  <si>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</si>
  <si>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</si>
  <si>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</si>
  <si>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</si>
  <si>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</si>
  <si>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</si>
  <si>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</si>
  <si>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</si>
  <si>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</si>
  <si>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</si>
  <si>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</si>
  <si>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</si>
  <si>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</si>
  <si>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</si>
  <si>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</si>
  <si>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</si>
  <si>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</si>
  <si>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</si>
  <si>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</si>
  <si>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</si>
  <si>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</si>
  <si>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</si>
  <si>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</si>
  <si>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</si>
  <si>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</si>
  <si>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</si>
  <si>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</si>
  <si>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</si>
  <si>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</si>
  <si>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</si>
  <si>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</si>
  <si>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</si>
  <si>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</si>
  <si>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</si>
  <si>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</si>
  <si>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</si>
  <si>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</si>
  <si>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</si>
  <si>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</si>
  <si>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</si>
  <si>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</si>
  <si>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</si>
  <si>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</si>
  <si>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</si>
  <si>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</si>
  <si>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</si>
  <si>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</si>
  <si>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</si>
  <si>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</si>
  <si>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</si>
  <si>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</si>
  <si>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</si>
  <si>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</si>
  <si>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</si>
  <si>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</si>
  <si>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</si>
  <si>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</si>
  <si>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</si>
  <si>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</si>
  <si>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</si>
  <si>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</si>
  <si>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</si>
  <si>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</si>
  <si>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</si>
  <si>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</si>
  <si>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</si>
  <si>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</si>
  <si>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</si>
  <si>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</si>
  <si>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</si>
  <si>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</si>
  <si>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</si>
  <si>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</si>
  <si>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</si>
  <si>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</si>
  <si>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</si>
  <si>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</si>
  <si>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</si>
  <si>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</si>
  <si>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</si>
  <si>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</si>
  <si>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</si>
  <si>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</si>
  <si>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</si>
  <si>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</si>
  <si>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</si>
  <si>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</si>
  <si>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</si>
  <si>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</si>
  <si>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</si>
  <si>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</si>
  <si>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</si>
  <si>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</si>
  <si>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</si>
  <si>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</si>
  <si>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</si>
  <si>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</si>
  <si>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</si>
  <si>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</si>
  <si>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</si>
  <si>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</si>
  <si>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</si>
  <si>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</si>
  <si>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</si>
  <si>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</si>
  <si>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</si>
  <si>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</si>
  <si>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</si>
  <si>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</si>
  <si>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</si>
  <si>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</si>
  <si>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</si>
  <si>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</si>
  <si>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</si>
  <si>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</si>
  <si>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</si>
  <si>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</si>
  <si>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</si>
  <si>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</si>
  <si>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</si>
  <si>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</si>
  <si>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</si>
  <si>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</si>
  <si>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</si>
  <si>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</si>
  <si>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</si>
  <si>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</si>
  <si>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</si>
  <si>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</si>
  <si>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</si>
  <si>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</si>
  <si>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</si>
  <si>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</si>
  <si>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</si>
  <si>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</si>
  <si>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</si>
  <si>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</si>
  <si>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</si>
  <si>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</si>
  <si>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</si>
  <si>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</si>
  <si>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</si>
  <si>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</si>
  <si>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</si>
  <si>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</si>
  <si>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</si>
  <si>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</si>
  <si>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</si>
  <si>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</si>
  <si>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</si>
  <si>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</si>
  <si>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</si>
  <si>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</si>
  <si>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</si>
  <si>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</si>
  <si>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</si>
  <si>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</si>
  <si>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</si>
  <si>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</si>
  <si>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</si>
  <si>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</si>
  <si>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</si>
  <si>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</si>
  <si>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</si>
  <si>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</si>
  <si>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</si>
  <si>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</si>
  <si>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</si>
  <si>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</si>
  <si>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</si>
  <si>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</si>
  <si>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</si>
  <si>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</si>
  <si>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</si>
  <si>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</si>
  <si>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</si>
  <si>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</si>
  <si>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</si>
  <si>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</si>
  <si>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</si>
  <si>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</si>
  <si>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</si>
  <si>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</si>
  <si>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</si>
  <si>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</si>
  <si>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</si>
  <si>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</si>
  <si>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</si>
  <si>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</si>
  <si>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</si>
  <si>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</si>
  <si>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</si>
  <si>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</si>
  <si>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</si>
  <si>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</si>
  <si>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</si>
  <si>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</si>
  <si>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</si>
  <si>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</si>
  <si>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</si>
  <si>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</si>
  <si>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</si>
  <si>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</si>
  <si>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</si>
  <si>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</si>
  <si>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</si>
  <si>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</si>
  <si>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</si>
  <si>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</si>
  <si>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</si>
  <si>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</si>
  <si>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</si>
  <si>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</si>
  <si>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</si>
  <si>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</si>
  <si>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</si>
  <si>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</si>
  <si>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</si>
  <si>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</si>
  <si>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</si>
  <si>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</si>
  <si>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</si>
  <si>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</si>
  <si>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</si>
  <si>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</si>
  <si>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</si>
  <si>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</si>
  <si>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</si>
  <si>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</si>
  <si>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</si>
  <si>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</si>
  <si>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</si>
  <si>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</si>
  <si>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</si>
  <si>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</si>
  <si>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</si>
  <si>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</si>
  <si>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</si>
  <si>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</si>
  <si>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</si>
  <si>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</si>
  <si>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</si>
  <si>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</si>
  <si>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</si>
  <si>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</si>
  <si>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</si>
  <si>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</si>
  <si>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</si>
  <si>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</si>
  <si>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</si>
  <si>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</si>
  <si>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</si>
  <si>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</si>
  <si>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</si>
  <si>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</si>
  <si>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</si>
  <si>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</si>
  <si>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</si>
  <si>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</si>
  <si>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</si>
  <si>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</si>
  <si>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</si>
  <si>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</si>
  <si>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</si>
  <si>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</si>
  <si>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</si>
  <si>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</si>
  <si>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</si>
  <si>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</si>
  <si>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</si>
  <si>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</si>
  <si>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</si>
  <si>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</si>
  <si>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</si>
  <si>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</si>
  <si>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</si>
  <si>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</si>
  <si>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</si>
  <si>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</si>
  <si>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</si>
  <si>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</si>
  <si>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</si>
  <si>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</si>
  <si>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</si>
  <si>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</si>
  <si>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</si>
  <si>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</si>
  <si>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</si>
  <si>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</si>
  <si>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</si>
  <si>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</si>
  <si>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</si>
  <si>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</si>
  <si>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</si>
  <si>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</si>
  <si>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</si>
  <si>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</si>
  <si>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</si>
  <si>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</si>
  <si>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</si>
  <si>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</si>
  <si>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</si>
  <si>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</si>
  <si>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</si>
  <si>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</si>
  <si>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</si>
  <si>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</si>
  <si>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</si>
  <si>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</si>
  <si>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</si>
  <si>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</si>
  <si>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</si>
  <si>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</si>
  <si>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</si>
  <si>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</si>
  <si>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</si>
  <si>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</si>
  <si>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</si>
  <si>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</si>
  <si>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</si>
  <si>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</si>
  <si>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</si>
  <si>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</si>
  <si>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</si>
  <si>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</si>
  <si>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</si>
  <si>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</si>
  <si>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</si>
  <si>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</si>
  <si>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</si>
  <si>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</si>
  <si>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</si>
  <si>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</si>
  <si>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</si>
  <si>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</si>
  <si>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</si>
  <si>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</si>
  <si>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</si>
  <si>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</si>
  <si>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</si>
  <si>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</si>
  <si>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</si>
  <si>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</si>
  <si>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</si>
  <si>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</si>
  <si>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</si>
  <si>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</si>
  <si>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</si>
  <si>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</si>
  <si>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</si>
  <si>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</si>
  <si>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</si>
  <si>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</si>
  <si>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</si>
  <si>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</si>
  <si>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</si>
  <si>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</si>
  <si>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</si>
  <si>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</si>
  <si>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</si>
  <si>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</si>
  <si>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</si>
  <si>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</si>
  <si>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</si>
  <si>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</si>
  <si>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</si>
  <si>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</si>
  <si>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</si>
  <si>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</si>
  <si>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</si>
  <si>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</si>
  <si>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</si>
  <si>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</si>
  <si>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</si>
  <si>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</si>
  <si>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</si>
  <si>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</si>
  <si>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</si>
  <si>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</si>
  <si>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</si>
  <si>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</si>
  <si>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</si>
  <si>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</si>
  <si>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</si>
  <si>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</si>
  <si>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</si>
  <si>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</si>
  <si>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</si>
  <si>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</si>
  <si>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</si>
  <si>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</si>
  <si>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</si>
  <si>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</si>
  <si>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</si>
  <si>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</si>
  <si>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</si>
  <si>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</si>
  <si>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</si>
  <si>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</si>
  <si>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</si>
  <si>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</si>
  <si>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</si>
  <si>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</si>
  <si>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</si>
  <si>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</si>
  <si>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</si>
  <si>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</si>
  <si>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</si>
  <si>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</si>
  <si>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</si>
  <si>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</si>
  <si>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</si>
  <si>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</si>
  <si>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</si>
  <si>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</si>
  <si>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</si>
  <si>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</si>
  <si>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</si>
  <si>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</si>
  <si>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</si>
  <si>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</si>
  <si>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</si>
  <si>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</si>
  <si>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</si>
  <si>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</si>
  <si>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</si>
  <si>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</si>
  <si>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</si>
  <si>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</si>
  <si>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</si>
  <si>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</si>
  <si>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</si>
  <si>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</si>
  <si>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</si>
  <si>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</si>
  <si>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</si>
  <si>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</si>
  <si>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</si>
  <si>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</si>
  <si>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</si>
  <si>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</si>
  <si>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</si>
  <si>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</si>
  <si>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</si>
  <si>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</si>
  <si>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</si>
  <si>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</si>
  <si>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</si>
  <si>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</si>
  <si>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</si>
  <si>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</si>
  <si>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</si>
  <si>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</si>
  <si>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</si>
  <si>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</si>
  <si>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</si>
  <si>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</si>
  <si>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</si>
  <si>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</si>
  <si>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</si>
  <si>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</si>
  <si>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</si>
  <si>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</si>
  <si>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</si>
  <si>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</si>
  <si>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</si>
  <si>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</si>
  <si>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</si>
  <si>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</si>
  <si>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</si>
  <si>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</si>
  <si>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</si>
  <si>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</si>
  <si>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</si>
  <si>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</si>
  <si>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</si>
  <si>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</si>
  <si>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</si>
  <si>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</si>
  <si>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</si>
  <si>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</si>
  <si>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</si>
  <si>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</si>
  <si>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</si>
  <si>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</si>
  <si>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</si>
  <si>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</si>
  <si>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</si>
  <si>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</si>
  <si>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</si>
  <si>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</si>
  <si>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</si>
  <si>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</si>
  <si>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</si>
  <si>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</si>
  <si>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</si>
  <si>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</si>
  <si>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</si>
  <si>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</si>
  <si>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</si>
  <si>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</si>
  <si>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</si>
  <si>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</si>
  <si>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</si>
  <si>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</si>
  <si>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</si>
  <si>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</si>
  <si>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</si>
  <si>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</si>
  <si>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</si>
  <si>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</si>
  <si>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</si>
  <si>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</si>
  <si>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</si>
  <si>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</si>
  <si>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</si>
  <si>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</si>
  <si>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</si>
  <si>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</si>
  <si>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</si>
  <si>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</si>
  <si>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</si>
  <si>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</si>
  <si>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</si>
  <si>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</si>
  <si>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</si>
  <si>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</si>
  <si>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</si>
  <si>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</si>
  <si>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</si>
  <si>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</si>
  <si>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</si>
  <si>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</si>
  <si>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</si>
  <si>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</si>
  <si>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</si>
  <si>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</si>
  <si>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</si>
  <si>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</si>
  <si>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</si>
  <si>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</si>
  <si>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</si>
  <si>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</si>
  <si>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</si>
  <si>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</si>
  <si>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</si>
  <si>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</si>
  <si>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</si>
  <si>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</si>
  <si>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</si>
  <si>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</si>
  <si>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</si>
  <si>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</si>
  <si>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</si>
  <si>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</si>
  <si>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</si>
  <si>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</si>
  <si>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</si>
  <si>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</si>
  <si>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</si>
  <si>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</si>
  <si>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</si>
  <si>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</si>
  <si>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</si>
  <si>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</si>
  <si>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</si>
  <si>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</si>
  <si>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</si>
  <si>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</si>
  <si>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</si>
  <si>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</si>
  <si>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</si>
  <si>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</si>
  <si>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</si>
  <si>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</si>
  <si>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</si>
  <si>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</si>
  <si>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</si>
  <si>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</si>
  <si>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</si>
  <si>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</si>
  <si>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</si>
  <si>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</si>
  <si>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</si>
  <si>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</si>
  <si>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</si>
  <si>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</si>
  <si>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</si>
  <si>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</si>
  <si>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</si>
  <si>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</si>
  <si>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</si>
  <si>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</si>
  <si>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</si>
  <si>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</si>
  <si>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</si>
  <si>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</si>
  <si>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</si>
  <si>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</si>
  <si>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</si>
  <si>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</si>
  <si>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</si>
  <si>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</si>
  <si>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</si>
  <si>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</si>
  <si>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</si>
  <si>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</si>
  <si>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</si>
  <si>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</si>
  <si>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</si>
  <si>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</si>
  <si>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</si>
  <si>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</si>
  <si>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</si>
  <si>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</si>
  <si>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</si>
  <si>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</si>
  <si>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</si>
  <si>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</si>
  <si>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</si>
  <si>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</si>
  <si>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</si>
  <si>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</si>
  <si>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</si>
  <si>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</si>
  <si>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</si>
  <si>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</si>
  <si>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</si>
  <si>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</si>
  <si>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</si>
  <si>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</si>
  <si>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</si>
  <si>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</si>
  <si>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</si>
  <si>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</si>
  <si>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</si>
  <si>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</si>
  <si>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</si>
  <si>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</si>
  <si>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</si>
  <si>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</si>
  <si>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</si>
  <si>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</si>
  <si>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</si>
  <si>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</si>
  <si>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</si>
  <si>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</si>
  <si>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</si>
  <si>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</si>
  <si>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</si>
  <si>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</si>
  <si>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</si>
  <si>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</si>
  <si>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</si>
  <si>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</si>
  <si>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</si>
  <si>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</si>
  <si>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</si>
  <si>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</si>
  <si>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</si>
  <si>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</si>
  <si>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</si>
  <si>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</si>
  <si>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</si>
  <si>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</si>
  <si>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</si>
  <si>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</si>
  <si>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</si>
  <si>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</si>
  <si>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</si>
  <si>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</si>
  <si>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</si>
  <si>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</si>
  <si>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</si>
  <si>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</si>
  <si>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</si>
  <si>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</si>
  <si>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</si>
  <si>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</si>
  <si>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</si>
  <si>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</si>
  <si>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</si>
  <si>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</si>
  <si>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</si>
  <si>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</si>
  <si>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</si>
  <si>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</si>
  <si>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</si>
  <si>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</si>
  <si>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</si>
  <si>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</si>
  <si>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</si>
  <si>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</si>
  <si>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</si>
  <si>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</si>
  <si>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</si>
  <si>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</si>
  <si>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</si>
  <si>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</si>
  <si>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</si>
  <si>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</si>
  <si>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</si>
  <si>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</si>
  <si>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</si>
  <si>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</si>
  <si>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</si>
  <si>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</si>
  <si>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</si>
  <si>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</si>
  <si>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</si>
  <si>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</si>
  <si>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</si>
  <si>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</si>
  <si>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</si>
  <si>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</si>
  <si>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</si>
  <si>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</si>
  <si>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</si>
  <si>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</si>
  <si>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</si>
  <si>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</si>
  <si>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</si>
  <si>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</si>
  <si>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</si>
  <si>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</si>
  <si>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</si>
  <si>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</si>
  <si>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</si>
  <si>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</si>
  <si>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</si>
  <si>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</si>
  <si>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</si>
  <si>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</si>
  <si>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</si>
  <si>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</si>
  <si>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</si>
  <si>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</si>
  <si>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</si>
  <si>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</si>
  <si>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</si>
  <si>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</si>
  <si>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</si>
  <si>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</si>
  <si>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</si>
  <si>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</si>
  <si>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</si>
  <si>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</si>
  <si>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</si>
  <si>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</si>
  <si>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</si>
  <si>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</si>
  <si>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</si>
  <si>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</si>
  <si>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</si>
  <si>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</si>
  <si>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</si>
  <si>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</si>
  <si>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</si>
  <si>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</si>
  <si>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</si>
  <si>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</si>
  <si>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</si>
  <si>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</si>
  <si>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</si>
  <si>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</si>
  <si>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</si>
  <si>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</si>
  <si>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</si>
  <si>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</si>
  <si>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</si>
  <si>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</si>
  <si>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</si>
  <si>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</si>
  <si>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</si>
  <si>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</si>
  <si>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</si>
  <si>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</si>
  <si>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</si>
  <si>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</si>
  <si>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</si>
  <si>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</si>
  <si>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</si>
  <si>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</si>
  <si>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</si>
  <si>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</si>
  <si>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</si>
  <si>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</si>
  <si>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</si>
  <si>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</si>
  <si>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</si>
  <si>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</si>
  <si>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</si>
  <si>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</si>
  <si>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</si>
  <si>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</si>
  <si>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</si>
  <si>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</si>
  <si>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</si>
  <si>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</si>
  <si>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</si>
  <si>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</si>
  <si>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</si>
  <si>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</si>
  <si>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</si>
  <si>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</si>
  <si>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</si>
  <si>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</si>
  <si>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</si>
  <si>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</si>
  <si>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</si>
  <si>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</si>
  <si>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</si>
  <si>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</si>
  <si>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</si>
  <si>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</si>
  <si>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</si>
  <si>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</si>
  <si>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</si>
  <si>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</si>
  <si>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</si>
  <si>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</si>
  <si>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</si>
  <si>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</si>
  <si>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</si>
  <si>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</si>
  <si>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</si>
  <si>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</si>
  <si>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</si>
  <si>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</si>
  <si>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</si>
  <si>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</si>
  <si>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</si>
  <si>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</si>
  <si>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</si>
  <si>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</si>
  <si>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</si>
  <si>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</si>
  <si>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</si>
  <si>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</si>
  <si>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</si>
  <si>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</si>
  <si>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</si>
  <si>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</si>
  <si>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</si>
  <si>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</si>
  <si>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</si>
  <si>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</si>
  <si>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</si>
  <si>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</si>
  <si>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</si>
  <si>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</si>
  <si>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</si>
  <si>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</si>
  <si>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</si>
  <si>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</si>
  <si>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</si>
  <si>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</si>
  <si>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</si>
  <si>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</si>
  <si>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</si>
  <si>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</si>
  <si>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</si>
  <si>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</si>
  <si>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</si>
  <si>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</si>
  <si>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</si>
  <si>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</si>
  <si>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</si>
  <si>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</si>
  <si>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</si>
  <si>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</si>
  <si>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</si>
  <si>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</si>
  <si>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</si>
  <si>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</si>
  <si>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</si>
  <si>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</si>
  <si>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</si>
  <si>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</si>
  <si>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</si>
  <si>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</si>
  <si>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</si>
  <si>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</si>
  <si>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</si>
  <si>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</si>
  <si>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</si>
  <si>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</si>
  <si>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</si>
  <si>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</si>
  <si>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</si>
  <si>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</si>
  <si>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</si>
  <si>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</si>
  <si>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</si>
  <si>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</si>
  <si>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</si>
  <si>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</si>
  <si>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</si>
  <si>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</si>
  <si>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</si>
  <si>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</si>
  <si>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</si>
  <si>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</si>
  <si>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</si>
  <si>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</si>
  <si>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</si>
  <si>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</si>
  <si>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</si>
  <si>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</si>
  <si>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</si>
  <si>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</si>
  <si>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</si>
  <si>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</si>
  <si>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</si>
  <si>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</si>
  <si>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</si>
  <si>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</si>
  <si>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</si>
  <si>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</si>
  <si>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</si>
  <si>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</si>
  <si>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</si>
  <si>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</si>
  <si>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</si>
  <si>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</si>
  <si>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</si>
  <si>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</si>
  <si>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</si>
  <si>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</si>
  <si>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</si>
  <si>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</si>
  <si>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</si>
  <si>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</si>
  <si>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</si>
  <si>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</si>
  <si>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</si>
  <si>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</si>
  <si>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</si>
  <si>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</si>
  <si>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</si>
  <si>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</si>
  <si>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</si>
  <si>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</si>
  <si>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</si>
  <si>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</si>
  <si>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</si>
  <si>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</si>
  <si>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</si>
  <si>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</si>
  <si>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</si>
  <si>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</si>
  <si>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</si>
  <si>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</si>
  <si>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</si>
  <si>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</si>
  <si>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</si>
  <si>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</si>
  <si>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</si>
  <si>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</si>
  <si>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</si>
  <si>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</si>
  <si>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</si>
  <si>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</si>
  <si>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</si>
  <si>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</si>
  <si>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</si>
  <si>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</si>
  <si>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</si>
  <si>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</si>
  <si>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</si>
  <si>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</si>
  <si>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</si>
  <si>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</si>
  <si>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</si>
  <si>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</si>
  <si>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</si>
  <si>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</si>
  <si>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</si>
  <si>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</si>
  <si>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</si>
  <si>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</si>
  <si>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</si>
  <si>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</si>
  <si>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</si>
  <si>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</si>
  <si>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</si>
  <si>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</si>
  <si>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</si>
  <si>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</si>
  <si>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</si>
  <si>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</si>
  <si>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</si>
  <si>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</si>
  <si>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</si>
  <si>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</si>
  <si>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</si>
  <si>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</si>
  <si>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</si>
  <si>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</si>
  <si>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</si>
  <si>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</si>
  <si>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</si>
  <si>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</si>
  <si>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</si>
  <si>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</si>
  <si>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</si>
  <si>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</si>
  <si>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</si>
  <si>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</si>
  <si>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</si>
  <si>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</si>
  <si>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</si>
  <si>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</si>
  <si>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</si>
  <si>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</si>
  <si>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</si>
  <si>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</si>
  <si>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</si>
  <si>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</si>
  <si>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</si>
  <si>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</si>
  <si>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</si>
  <si>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</si>
  <si>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</si>
  <si>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</si>
  <si>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</si>
  <si>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</si>
  <si>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</si>
  <si>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</si>
  <si>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</si>
  <si>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</si>
  <si>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</si>
  <si>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</si>
  <si>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</si>
  <si>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</si>
  <si>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</si>
  <si>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</si>
  <si>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</si>
  <si>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</si>
  <si>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</si>
  <si>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</si>
  <si>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</si>
  <si>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</si>
  <si>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</si>
  <si>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</si>
  <si>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</si>
  <si>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</si>
  <si>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</si>
  <si>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</si>
  <si>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</si>
  <si>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</si>
  <si>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</si>
  <si>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</si>
  <si>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</si>
  <si>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</si>
  <si>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</si>
  <si>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</si>
  <si>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</si>
  <si>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</si>
  <si>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</si>
  <si>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</si>
  <si>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</si>
  <si>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</si>
  <si>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</si>
  <si>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</si>
  <si>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</si>
  <si>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</si>
  <si>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</si>
  <si>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</si>
  <si>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</si>
  <si>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</si>
  <si>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</si>
  <si>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</si>
  <si>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</si>
  <si>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</si>
  <si>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</si>
  <si>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</si>
  <si>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</si>
  <si>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</si>
  <si>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</si>
  <si>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</si>
  <si>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</si>
  <si>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</si>
  <si>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</si>
  <si>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</si>
  <si>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</si>
  <si>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</si>
  <si>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</si>
  <si>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</si>
  <si>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</si>
  <si>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</si>
  <si>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</si>
  <si>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</si>
  <si>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</si>
  <si>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</si>
  <si>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</si>
  <si>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</si>
  <si>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</si>
  <si>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</si>
  <si>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</si>
  <si>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</si>
  <si>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</si>
  <si>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</si>
  <si>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</si>
  <si>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</si>
  <si>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</si>
  <si>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</si>
  <si>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</si>
  <si>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</si>
  <si>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</si>
  <si>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</si>
  <si>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</si>
  <si>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</si>
  <si>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</si>
  <si>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</si>
  <si>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</si>
  <si>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</si>
  <si>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</si>
  <si>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</si>
  <si>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</si>
  <si>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</si>
  <si>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</si>
  <si>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</si>
  <si>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</si>
  <si>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</si>
  <si>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</si>
  <si>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</si>
  <si>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</si>
  <si>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</si>
  <si>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</si>
  <si>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</si>
  <si>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</si>
  <si>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</si>
  <si>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</si>
  <si>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</si>
  <si>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</si>
  <si>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</si>
  <si>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</si>
  <si>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</si>
  <si>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</si>
  <si>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</si>
  <si>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</si>
  <si>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</si>
  <si>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</si>
  <si>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</si>
  <si>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</si>
  <si>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</si>
  <si>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</si>
  <si>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</si>
  <si>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</si>
  <si>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</si>
  <si>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</si>
  <si>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</si>
  <si>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</si>
  <si>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</si>
  <si>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</si>
  <si>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</si>
  <si>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</si>
  <si>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</si>
  <si>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</si>
  <si>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</si>
  <si>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</si>
  <si>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</si>
  <si>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</si>
  <si>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</si>
  <si>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</si>
  <si>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</si>
  <si>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</si>
  <si>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</si>
  <si>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</si>
  <si>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</si>
  <si>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</si>
  <si>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</si>
  <si>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</si>
  <si>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</si>
  <si>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</si>
  <si>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</si>
  <si>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</si>
  <si>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</si>
  <si>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</si>
  <si>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</si>
  <si>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</si>
  <si>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</si>
  <si>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</si>
  <si>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</si>
  <si>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</si>
  <si>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</si>
  <si>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</si>
  <si>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</si>
  <si>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</si>
  <si>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</si>
  <si>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</si>
  <si>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</si>
  <si>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</si>
  <si>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</si>
  <si>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</si>
  <si>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</si>
  <si>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</si>
  <si>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</si>
  <si>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</si>
  <si>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</si>
  <si>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</si>
  <si>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</si>
  <si>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</si>
  <si>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</si>
  <si>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</si>
  <si>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</si>
  <si>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</si>
  <si>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</si>
  <si>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</si>
  <si>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</si>
  <si>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</si>
  <si>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</si>
  <si>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</si>
  <si>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</si>
  <si>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</si>
  <si>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</si>
  <si>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</si>
  <si>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</si>
  <si>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</si>
  <si>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</si>
  <si>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</si>
  <si>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</si>
  <si>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</si>
  <si>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</si>
  <si>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</si>
  <si>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</si>
  <si>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</si>
  <si>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</si>
  <si>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</si>
  <si>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</si>
  <si>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</si>
  <si>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</si>
  <si>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</si>
  <si>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</si>
  <si>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</si>
  <si>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</si>
  <si>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</si>
  <si>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</si>
  <si>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</si>
  <si>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</si>
  <si>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</si>
  <si>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</si>
  <si>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</si>
  <si>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</si>
  <si>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</si>
  <si>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</si>
  <si>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</si>
  <si>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</si>
  <si>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</si>
  <si>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</si>
  <si>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</si>
  <si>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</si>
  <si>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</si>
  <si>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</si>
  <si>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</si>
  <si>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</si>
  <si>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</si>
  <si>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</si>
  <si>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</si>
  <si>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</si>
  <si>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</si>
  <si>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</si>
  <si>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</si>
  <si>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</si>
  <si>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</si>
  <si>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</si>
  <si>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</si>
  <si>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</si>
  <si>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</si>
  <si>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</si>
  <si>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</si>
  <si>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</si>
  <si>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</si>
  <si>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</si>
  <si>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</si>
  <si>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</si>
  <si>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</si>
  <si>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</si>
  <si>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</si>
  <si>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</si>
  <si>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</si>
  <si>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</si>
  <si>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</si>
  <si>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</si>
  <si>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</si>
  <si>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</si>
  <si>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</si>
  <si>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</si>
  <si>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</si>
  <si>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</si>
  <si>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</si>
  <si>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</si>
  <si>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</si>
  <si>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</si>
  <si>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</si>
  <si>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</si>
  <si>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</si>
  <si>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</si>
  <si>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</si>
  <si>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</si>
  <si>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</si>
  <si>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</si>
  <si>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</si>
  <si>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</si>
  <si>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</si>
  <si>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</si>
  <si>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</si>
  <si>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</si>
  <si>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</si>
  <si>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</si>
  <si>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</si>
  <si>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</si>
  <si>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</si>
  <si>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</si>
  <si>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</si>
  <si>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</si>
  <si>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</si>
  <si>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</si>
  <si>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</si>
  <si>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</si>
  <si>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</si>
  <si>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</si>
  <si>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</si>
  <si>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</si>
  <si>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</si>
  <si>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</si>
  <si>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</si>
  <si>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</si>
  <si>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</si>
  <si>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</si>
  <si>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</si>
  <si>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</si>
  <si>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</si>
  <si>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</si>
  <si>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</si>
  <si>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</si>
  <si>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</si>
  <si>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</si>
  <si>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</si>
  <si>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</si>
  <si>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</si>
  <si>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</si>
  <si>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</si>
  <si>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</si>
  <si>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</si>
  <si>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</si>
  <si>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</si>
  <si>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</si>
  <si>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</si>
  <si>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</si>
  <si>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</si>
  <si>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</si>
  <si>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</si>
  <si>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</si>
  <si>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</si>
  <si>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</si>
  <si>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</si>
  <si>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</si>
  <si>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</si>
  <si>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</si>
  <si>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</si>
  <si>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</si>
  <si>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</si>
  <si>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</si>
  <si>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</si>
  <si>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</si>
  <si>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</si>
  <si>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</si>
  <si>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</si>
  <si>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</si>
  <si>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</si>
  <si>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</si>
  <si>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</si>
  <si>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</si>
  <si>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</si>
  <si>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</si>
  <si>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</si>
  <si>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</si>
  <si>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</si>
  <si>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</si>
  <si>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</si>
  <si>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</si>
  <si>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</si>
  <si>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</si>
  <si>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</si>
  <si>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</si>
  <si>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</si>
  <si>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</si>
  <si>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</si>
  <si>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</si>
  <si>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</si>
  <si>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</si>
  <si>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</si>
  <si>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</si>
  <si>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</si>
  <si>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</si>
  <si>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</si>
  <si>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</si>
  <si>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</si>
  <si>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</si>
  <si>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</si>
  <si>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</si>
  <si>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</si>
  <si>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</si>
  <si>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</si>
  <si>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</si>
  <si>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</si>
  <si>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</si>
  <si>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</si>
  <si>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</si>
  <si>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</si>
  <si>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</si>
  <si>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</si>
  <si>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</si>
  <si>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</si>
  <si>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</si>
  <si>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</si>
  <si>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</si>
  <si>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</si>
  <si>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</si>
  <si>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</si>
  <si>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</si>
  <si>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</si>
  <si>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</si>
  <si>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</si>
  <si>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</si>
  <si>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</si>
  <si>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</si>
  <si>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</si>
  <si>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</si>
  <si>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</si>
  <si>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</si>
  <si>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</si>
  <si>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</si>
  <si>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</si>
  <si>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</si>
  <si>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</si>
  <si>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</si>
  <si>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</si>
  <si>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</si>
  <si>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</si>
  <si>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</si>
  <si>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</si>
  <si>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</si>
  <si>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</si>
  <si>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</si>
  <si>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</si>
  <si>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</si>
  <si>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</si>
  <si>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</si>
  <si>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</si>
  <si>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</si>
  <si>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</si>
  <si>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</si>
  <si>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</si>
  <si>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</si>
  <si>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</si>
  <si>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</si>
  <si>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</si>
  <si>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</si>
  <si>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</si>
  <si>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</si>
  <si>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</si>
  <si>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</si>
  <si>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</si>
  <si>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</si>
  <si>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</si>
  <si>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</si>
  <si>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</si>
  <si>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</si>
  <si>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</si>
  <si>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</si>
  <si>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</si>
  <si>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</si>
  <si>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</si>
  <si>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</si>
  <si>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</si>
  <si>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</si>
  <si>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</si>
  <si>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</si>
  <si>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</si>
  <si>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</si>
  <si>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</si>
  <si>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</si>
  <si>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</si>
  <si>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</si>
  <si>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</si>
  <si>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</si>
  <si>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</si>
  <si>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</si>
  <si>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</si>
  <si>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</si>
  <si>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</si>
  <si>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</si>
  <si>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</si>
  <si>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</si>
  <si>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</si>
  <si>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</si>
  <si>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</si>
  <si>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</si>
  <si>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</si>
  <si>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</si>
  <si>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</si>
  <si>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</si>
  <si>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</si>
  <si>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</si>
  <si>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</si>
  <si>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</si>
  <si>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</si>
  <si>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</si>
  <si>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</si>
  <si>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</si>
  <si>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</si>
  <si>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</si>
  <si>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</si>
  <si>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</si>
  <si>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</si>
  <si>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</si>
  <si>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</si>
  <si>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</si>
  <si>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</si>
  <si>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</si>
  <si>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</si>
  <si>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</si>
  <si>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</si>
  <si>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</si>
  <si>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</si>
  <si>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</si>
  <si>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</si>
  <si>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</si>
  <si>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</si>
  <si>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</si>
  <si>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</si>
  <si>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</si>
  <si>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</si>
  <si>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</si>
  <si>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</si>
  <si>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</si>
  <si>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</si>
  <si>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</si>
  <si>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</si>
  <si>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</si>
  <si>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</si>
  <si>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</si>
  <si>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</si>
  <si>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</si>
  <si>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</si>
  <si>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</si>
  <si>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</si>
  <si>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</si>
  <si>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</si>
  <si>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</si>
  <si>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</si>
  <si>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</si>
  <si>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</si>
  <si>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</si>
  <si>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</si>
  <si>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</si>
  <si>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</si>
  <si>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</si>
  <si>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</si>
  <si>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</si>
  <si>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</si>
  <si>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</si>
  <si>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</si>
  <si>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</si>
  <si>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</si>
  <si>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</si>
  <si>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</si>
  <si>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</si>
  <si>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</si>
  <si>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</si>
  <si>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</si>
  <si>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</si>
  <si>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</si>
  <si>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</si>
  <si>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</si>
  <si>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</si>
  <si>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</si>
  <si>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</si>
  <si>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</si>
  <si>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</si>
  <si>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</si>
  <si>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</si>
  <si>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</si>
  <si>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</si>
  <si>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</si>
  <si>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</si>
  <si>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</si>
  <si>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</si>
  <si>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</si>
  <si>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</si>
  <si>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</si>
  <si>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</si>
  <si>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</si>
  <si>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</si>
  <si>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</si>
  <si>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</si>
  <si>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</si>
  <si>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</si>
  <si>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</si>
  <si>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</si>
  <si>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</si>
  <si>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</si>
  <si>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</si>
  <si>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</si>
  <si>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</si>
  <si>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</si>
  <si>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</si>
  <si>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</si>
  <si>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</si>
  <si>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</si>
  <si>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</si>
  <si>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</si>
  <si>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</si>
  <si>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</si>
  <si>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</si>
  <si>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</si>
  <si>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</si>
  <si>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</si>
  <si>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</si>
  <si>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</si>
  <si>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</si>
  <si>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</si>
  <si>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</si>
  <si>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</si>
  <si>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</si>
  <si>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</si>
  <si>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</si>
  <si>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</si>
  <si>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</si>
  <si>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</si>
  <si>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</si>
  <si>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</si>
  <si>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</si>
  <si>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</si>
  <si>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</si>
  <si>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</si>
  <si>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</si>
  <si>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</si>
  <si>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</si>
  <si>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</si>
  <si>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</si>
  <si>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</si>
  <si>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</si>
  <si>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</si>
  <si>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</si>
  <si>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</si>
  <si>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</si>
  <si>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</si>
  <si>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</si>
  <si>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</si>
  <si>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</si>
  <si>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</si>
  <si>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</si>
  <si>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</si>
  <si>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</si>
  <si>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</si>
  <si>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</si>
  <si>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</si>
  <si>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</si>
  <si>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</si>
  <si>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</si>
  <si>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</si>
  <si>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</si>
  <si>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</si>
  <si>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</si>
  <si>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</si>
  <si>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</si>
  <si>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</si>
  <si>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</si>
  <si>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</si>
  <si>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</si>
  <si>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</si>
  <si>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</si>
  <si>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</si>
  <si>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</si>
  <si>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</si>
  <si>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</si>
  <si>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</si>
  <si>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</si>
  <si>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</si>
  <si>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</si>
  <si>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</si>
  <si>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</si>
  <si>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</si>
  <si>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</si>
  <si>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</si>
  <si>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</si>
  <si>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</si>
  <si>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</si>
  <si>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</si>
  <si>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</si>
  <si>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</si>
  <si>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</si>
  <si>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</si>
  <si>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</si>
  <si>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</si>
  <si>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</si>
  <si>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</si>
  <si>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</si>
  <si>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</si>
  <si>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</si>
  <si>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</si>
  <si>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</si>
  <si>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</si>
  <si>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</si>
  <si>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</si>
  <si>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</si>
  <si>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</si>
  <si>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</si>
  <si>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</si>
  <si>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</si>
  <si>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</si>
  <si>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</si>
  <si>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</si>
  <si>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</si>
  <si>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</si>
  <si>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</si>
  <si>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</si>
  <si>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</si>
  <si>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</si>
  <si>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</si>
  <si>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</si>
  <si>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</si>
  <si>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</si>
  <si>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</si>
  <si>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</si>
  <si>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</si>
  <si>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</si>
  <si>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</si>
  <si>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</si>
  <si>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</si>
  <si>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</si>
  <si>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</si>
  <si>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</si>
  <si>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</si>
  <si>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</si>
  <si>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</si>
  <si>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</si>
  <si>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</si>
  <si>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</si>
  <si>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</si>
  <si>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</si>
  <si>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</si>
  <si>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</si>
  <si>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</si>
  <si>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</si>
  <si>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</si>
  <si>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</si>
  <si>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</si>
  <si>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</si>
  <si>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</si>
  <si>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</si>
  <si>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</si>
  <si>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</si>
  <si>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</si>
  <si>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</si>
  <si>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</si>
  <si>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</si>
  <si>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</si>
  <si>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</si>
  <si>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</si>
  <si>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</si>
  <si>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</si>
  <si>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</si>
  <si>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</si>
  <si>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</si>
  <si>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</si>
  <si>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</si>
  <si>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</si>
  <si>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</si>
  <si>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</si>
  <si>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</si>
  <si>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</si>
  <si>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</si>
  <si>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</si>
  <si>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</si>
  <si>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</si>
  <si>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</si>
  <si>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</si>
  <si>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</si>
  <si>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</si>
  <si>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</si>
  <si>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</si>
  <si>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</si>
  <si>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</si>
  <si>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</si>
  <si>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</si>
  <si>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</si>
  <si>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</si>
  <si>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</si>
  <si>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</si>
  <si>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</si>
  <si>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</si>
  <si>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</si>
  <si>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</si>
  <si>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</si>
  <si>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</si>
  <si>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</si>
  <si>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</si>
  <si>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</si>
  <si>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</si>
  <si>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</si>
  <si>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</si>
  <si>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</si>
  <si>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</si>
  <si>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</si>
  <si>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</si>
  <si>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</si>
  <si>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</si>
  <si>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</si>
  <si>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</si>
  <si>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</si>
  <si>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</si>
  <si>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</si>
  <si>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</si>
  <si>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</si>
  <si>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</si>
  <si>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</si>
  <si>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</si>
  <si>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</si>
  <si>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</si>
  <si>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</si>
  <si>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</si>
  <si>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</si>
  <si>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</si>
  <si>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</si>
  <si>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</si>
  <si>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</si>
  <si>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</si>
  <si>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</si>
  <si>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</si>
  <si>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</si>
  <si>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</si>
  <si>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</si>
  <si>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</si>
  <si>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</si>
  <si>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</si>
  <si>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</si>
  <si>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</si>
  <si>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</si>
  <si>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</si>
  <si>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</si>
  <si>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</si>
  <si>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</si>
  <si>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</si>
  <si>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</si>
  <si>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</si>
  <si>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</si>
  <si>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</si>
  <si>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</si>
  <si>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</si>
  <si>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</si>
  <si>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</si>
  <si>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</si>
  <si>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</si>
  <si>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</si>
  <si>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</si>
  <si>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</si>
  <si>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</si>
  <si>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</si>
  <si>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</si>
  <si>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</si>
  <si>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</si>
  <si>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</si>
  <si>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</si>
  <si>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</si>
  <si>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</si>
  <si>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</si>
  <si>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</si>
  <si>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</si>
  <si>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</si>
  <si>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</si>
  <si>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</si>
  <si>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</si>
  <si>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</si>
  <si>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</si>
  <si>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</si>
  <si>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</si>
  <si>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</si>
  <si>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</si>
  <si>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</si>
  <si>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</si>
  <si>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</si>
  <si>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</si>
  <si>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</si>
  <si>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</si>
  <si>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</si>
  <si>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</si>
  <si>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</si>
  <si>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</si>
  <si>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</si>
  <si>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</si>
  <si>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</si>
  <si>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</si>
  <si>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</si>
  <si>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</si>
  <si>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</si>
  <si>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</si>
  <si>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</si>
  <si>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</si>
  <si>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</si>
  <si>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</si>
  <si>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</si>
  <si>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</si>
  <si>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</si>
  <si>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</si>
  <si>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</si>
  <si>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</si>
  <si>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</si>
  <si>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</si>
  <si>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</si>
  <si>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</si>
  <si>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</si>
  <si>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</si>
  <si>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</si>
  <si>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</si>
  <si>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</si>
  <si>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</si>
  <si>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</si>
  <si>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</si>
  <si>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</si>
  <si>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</si>
  <si>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</si>
  <si>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</si>
  <si>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</si>
  <si>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</si>
  <si>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</si>
  <si>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</si>
  <si>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</si>
  <si>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</si>
  <si>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</si>
  <si>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</si>
  <si>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</si>
  <si>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</si>
  <si>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</si>
  <si>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</si>
  <si>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</si>
  <si>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</si>
  <si>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</si>
  <si>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</si>
  <si>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</si>
  <si>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</si>
  <si>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</si>
  <si>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</si>
  <si>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</si>
  <si>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</si>
  <si>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</si>
  <si>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</si>
  <si>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</si>
  <si>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</si>
  <si>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</si>
  <si>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</si>
  <si>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</si>
  <si>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</si>
  <si>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</si>
  <si>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</si>
  <si>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</si>
  <si>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</si>
  <si>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</si>
  <si>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</si>
  <si>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</si>
  <si>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</si>
  <si>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</si>
  <si>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</si>
  <si>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</si>
  <si>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</si>
  <si>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</si>
  <si>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</si>
  <si>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</si>
  <si>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</si>
  <si>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</si>
  <si>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</si>
  <si>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</si>
  <si>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</si>
  <si>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</si>
  <si>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</si>
  <si>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</si>
  <si>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</si>
  <si>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</si>
  <si>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</si>
  <si>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</si>
  <si>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</si>
  <si>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</si>
  <si>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</si>
  <si>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</si>
  <si>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</si>
  <si>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</si>
  <si>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</si>
  <si>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</si>
  <si>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</si>
  <si>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</si>
  <si>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</si>
  <si>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</si>
  <si>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</si>
  <si>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</si>
  <si>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</si>
  <si>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</si>
  <si>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</si>
  <si>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</si>
  <si>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</si>
  <si>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</si>
  <si>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</si>
  <si>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</si>
  <si>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</si>
  <si>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</si>
  <si>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</si>
  <si>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</si>
  <si>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</si>
  <si>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</si>
  <si>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</si>
  <si>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</si>
  <si>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</si>
  <si>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</si>
  <si>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</si>
  <si>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</si>
  <si>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</si>
  <si>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</si>
  <si>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</si>
  <si>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</si>
  <si>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</si>
  <si>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</si>
  <si>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</si>
  <si>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</si>
  <si>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</si>
  <si>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</si>
  <si>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</si>
  <si>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</si>
  <si>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</si>
  <si>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</si>
  <si>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</si>
  <si>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</si>
  <si>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</si>
  <si>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</si>
  <si>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</si>
  <si>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</si>
  <si>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</si>
  <si>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</si>
  <si>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</si>
  <si>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</si>
  <si>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</si>
  <si>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</si>
  <si>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</si>
  <si>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</si>
  <si>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</si>
  <si>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</si>
  <si>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</si>
  <si>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</si>
  <si>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</si>
  <si>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</si>
  <si>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</si>
  <si>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</si>
  <si>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</si>
  <si>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</si>
  <si>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</si>
  <si>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</si>
  <si>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</si>
  <si>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</si>
  <si>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</si>
  <si>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</si>
  <si>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</si>
  <si>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</si>
  <si>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</si>
  <si>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</si>
  <si>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</si>
  <si>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</si>
  <si>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</si>
  <si>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</si>
  <si>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</si>
  <si>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</si>
  <si>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</si>
  <si>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</si>
  <si>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</si>
  <si>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</si>
  <si>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</si>
  <si>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</si>
  <si>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</si>
  <si>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</si>
  <si>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</si>
  <si>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</si>
  <si>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</si>
  <si>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</si>
  <si>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</si>
  <si>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</si>
  <si>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</si>
  <si>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</si>
  <si>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</si>
  <si>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</si>
  <si>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</si>
  <si>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</si>
  <si>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</si>
  <si>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</si>
  <si>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</si>
  <si>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</si>
  <si>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</si>
  <si>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</si>
  <si>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</si>
  <si>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</si>
  <si>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</si>
  <si>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</si>
  <si>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</si>
  <si>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</si>
  <si>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</si>
  <si>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</si>
  <si>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</si>
  <si>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</si>
  <si>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</si>
  <si>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</si>
  <si>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</si>
  <si>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</si>
  <si>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</si>
  <si>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</si>
  <si>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</si>
  <si>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</si>
  <si>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</si>
  <si>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</si>
  <si>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</si>
  <si>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</si>
  <si>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</si>
  <si>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</si>
  <si>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</si>
  <si>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</si>
  <si>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</si>
  <si>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</si>
  <si>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</si>
  <si>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</si>
  <si>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</si>
  <si>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</si>
  <si>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</si>
  <si>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</si>
  <si>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</si>
  <si>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</si>
  <si>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</si>
  <si>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</si>
  <si>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</si>
  <si>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</si>
  <si>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</si>
  <si>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</si>
  <si>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</si>
  <si>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</si>
  <si>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</si>
  <si>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</si>
  <si>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</si>
  <si>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</si>
  <si>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</si>
  <si>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</si>
  <si>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</si>
  <si>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</si>
  <si>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</si>
  <si>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</si>
  <si>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</si>
  <si>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</si>
  <si>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</si>
  <si>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</si>
  <si>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</si>
  <si>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</si>
  <si>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</si>
  <si>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</si>
  <si>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</si>
  <si>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</si>
  <si>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</si>
  <si>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</si>
  <si>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</si>
  <si>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</si>
  <si>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</si>
  <si>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</si>
  <si>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</si>
  <si>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</si>
  <si>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</si>
  <si>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</si>
  <si>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</si>
  <si>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</si>
  <si>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</si>
  <si>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</si>
  <si>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</si>
  <si>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</si>
  <si>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</si>
  <si>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</si>
  <si>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</si>
  <si>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</si>
  <si>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</si>
  <si>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</si>
  <si>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</si>
  <si>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</si>
  <si>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</si>
  <si>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</si>
  <si>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</si>
  <si>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</si>
  <si>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</si>
  <si>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</si>
  <si>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</si>
  <si>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</si>
  <si>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</si>
  <si>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</si>
  <si>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</si>
  <si>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</si>
  <si>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</si>
  <si>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</si>
  <si>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</si>
  <si>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</si>
  <si>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</si>
  <si>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</si>
  <si>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</si>
  <si>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</si>
  <si>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</si>
  <si>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</si>
  <si>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</si>
  <si>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</si>
  <si>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</si>
  <si>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</si>
  <si>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</si>
  <si>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</si>
  <si>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</si>
  <si>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</si>
  <si>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</si>
  <si>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</si>
  <si>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</si>
  <si>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</si>
  <si>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</si>
  <si>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</si>
  <si>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</si>
  <si>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</si>
  <si>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</si>
  <si>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</si>
  <si>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</si>
  <si>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</si>
  <si>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</si>
  <si>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</si>
  <si>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</si>
  <si>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</si>
  <si>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</si>
  <si>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</si>
  <si>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</si>
  <si>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</si>
  <si>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</si>
  <si>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</si>
  <si>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</si>
  <si>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</si>
  <si>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</si>
  <si>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</si>
  <si>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</si>
  <si>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</si>
  <si>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</si>
  <si>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</si>
  <si>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</si>
  <si>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</si>
  <si>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</si>
  <si>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</si>
  <si>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</si>
  <si>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</si>
  <si>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</si>
  <si>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</si>
  <si>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</si>
  <si>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</si>
  <si>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</si>
  <si>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</si>
  <si>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</si>
  <si>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</si>
  <si>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</si>
  <si>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</si>
  <si>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</si>
  <si>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</si>
  <si>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</si>
  <si>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</si>
  <si>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</si>
  <si>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</si>
  <si>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</si>
  <si>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</si>
  <si>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</si>
  <si>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</si>
  <si>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</si>
  <si>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</si>
  <si>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</si>
  <si>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</si>
  <si>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</si>
  <si>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</si>
  <si>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</si>
  <si>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</si>
  <si>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</si>
  <si>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</si>
  <si>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</si>
  <si>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</si>
  <si>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</si>
  <si>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</si>
  <si>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</si>
  <si>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</si>
  <si>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</si>
  <si>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</si>
  <si>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</si>
  <si>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</si>
  <si>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</si>
  <si>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</si>
  <si>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</si>
  <si>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</si>
  <si>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</si>
  <si>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</si>
  <si>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</si>
  <si>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</si>
  <si>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</si>
  <si>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</si>
  <si>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</si>
  <si>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</si>
  <si>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</si>
  <si>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</si>
  <si>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</si>
  <si>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</si>
  <si>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</si>
  <si>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</si>
  <si>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</si>
  <si>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</si>
  <si>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</si>
  <si>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</si>
  <si>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</si>
  <si>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</si>
  <si>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</si>
  <si>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</si>
  <si>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</si>
  <si>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</si>
  <si>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</si>
  <si>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</si>
  <si>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</si>
  <si>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</si>
  <si>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</si>
  <si>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</si>
  <si>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</si>
  <si>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</si>
  <si>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</si>
  <si>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</si>
  <si>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</si>
  <si>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</si>
  <si>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</si>
  <si>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</si>
  <si>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</si>
  <si>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</si>
  <si>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</si>
  <si>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</si>
  <si>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</si>
  <si>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</si>
  <si>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</si>
  <si>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</si>
  <si>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</si>
  <si>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</si>
  <si>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</si>
  <si>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</si>
  <si>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</si>
  <si>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</si>
  <si>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</si>
  <si>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</si>
  <si>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</si>
  <si>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</si>
  <si>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</si>
  <si>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</si>
  <si>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</si>
  <si>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</si>
  <si>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</si>
  <si>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</si>
  <si>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</si>
  <si>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</si>
  <si>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</si>
  <si>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</si>
  <si>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</si>
  <si>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</si>
  <si>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</si>
  <si>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</si>
  <si>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</si>
  <si>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</si>
  <si>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</si>
  <si>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</si>
  <si>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</si>
  <si>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</si>
  <si>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</si>
  <si>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</si>
  <si>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</si>
  <si>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</si>
  <si>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</si>
  <si>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</si>
  <si>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</si>
  <si>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</si>
  <si>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</si>
  <si>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</si>
  <si>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</si>
  <si>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</si>
  <si>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</si>
  <si>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</si>
  <si>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</si>
  <si>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</si>
  <si>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</si>
  <si>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</si>
  <si>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</si>
  <si>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</si>
  <si>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</si>
  <si>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</si>
  <si>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</si>
  <si>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</si>
  <si>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</si>
  <si>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</si>
  <si>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</si>
  <si>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</si>
  <si>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</si>
  <si>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</si>
  <si>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</si>
  <si>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</si>
  <si>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</si>
  <si>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</si>
  <si>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</si>
  <si>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</si>
  <si>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</si>
  <si>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</si>
  <si>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</si>
  <si>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</si>
  <si>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</si>
  <si>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</si>
  <si>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</si>
  <si>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</si>
  <si>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</si>
  <si>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</si>
  <si>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</si>
  <si>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</si>
  <si>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</si>
  <si>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</si>
  <si>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</si>
  <si>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</si>
  <si>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</si>
  <si>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</si>
  <si>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</si>
  <si>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</si>
  <si>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</si>
  <si>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</si>
  <si>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</si>
  <si>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</si>
  <si>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</si>
  <si>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</si>
  <si>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</si>
  <si>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</si>
  <si>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</si>
  <si>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</si>
  <si>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</si>
  <si>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</si>
  <si>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</si>
  <si>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</si>
  <si>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</si>
  <si>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</si>
  <si>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</si>
  <si>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</si>
  <si>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</si>
  <si>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</si>
  <si>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</si>
  <si>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</si>
  <si>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</si>
  <si>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</si>
  <si>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</si>
  <si>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</si>
  <si>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</si>
  <si>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</si>
  <si>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</si>
  <si>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</si>
  <si>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</si>
  <si>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</si>
  <si>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</si>
  <si>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</si>
  <si>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</si>
  <si>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</si>
  <si>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</si>
  <si>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</si>
  <si>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</si>
  <si>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</si>
  <si>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</si>
  <si>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</si>
  <si>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</si>
  <si>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</si>
  <si>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</si>
  <si>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</si>
  <si>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</si>
  <si>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</si>
  <si>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</si>
  <si>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</si>
  <si>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</si>
  <si>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</si>
  <si>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</si>
  <si>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</si>
  <si>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</si>
  <si>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</si>
  <si>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</si>
  <si>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</si>
  <si>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</si>
  <si>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</si>
  <si>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</si>
  <si>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</si>
  <si>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</si>
  <si>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</si>
  <si>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</si>
  <si>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</si>
  <si>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</si>
  <si>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</si>
  <si>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</si>
  <si>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</si>
  <si>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</si>
  <si>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</si>
  <si>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</si>
  <si>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</si>
  <si>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</si>
  <si>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</si>
  <si>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</si>
  <si>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</si>
  <si>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</si>
  <si>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</si>
  <si>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</si>
  <si>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</si>
  <si>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</si>
  <si>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</si>
  <si>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</si>
  <si>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</si>
  <si>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</si>
  <si>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</si>
  <si>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</si>
  <si>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</si>
  <si>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</si>
  <si>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</si>
  <si>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</si>
  <si>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</si>
  <si>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</si>
  <si>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</si>
  <si>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</si>
  <si>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</si>
  <si>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</si>
  <si>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</si>
  <si>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</si>
  <si>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</si>
  <si>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</si>
  <si>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</si>
  <si>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</si>
  <si>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</si>
  <si>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</si>
  <si>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</si>
  <si>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</si>
  <si>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</si>
  <si>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</si>
  <si>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</si>
  <si>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</si>
  <si>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</si>
  <si>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</si>
  <si>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</si>
  <si>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</si>
  <si>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</si>
  <si>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</si>
  <si>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</si>
  <si>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</si>
  <si>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</si>
  <si>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</si>
  <si>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</si>
  <si>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</si>
  <si>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</si>
  <si>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</si>
  <si>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</si>
  <si>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</si>
  <si>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</si>
  <si>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</si>
  <si>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</si>
  <si>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</si>
  <si>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</si>
  <si>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</si>
  <si>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</si>
  <si>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</si>
  <si>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</si>
  <si>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</si>
  <si>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</si>
  <si>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</si>
  <si>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</si>
  <si>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</si>
  <si>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</si>
  <si>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</si>
  <si>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</si>
  <si>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</si>
  <si>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</si>
  <si>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</si>
  <si>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</si>
  <si>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</si>
  <si>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</si>
  <si>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</si>
  <si>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</si>
  <si>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</si>
  <si>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</si>
  <si>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</si>
  <si>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</si>
  <si>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</si>
  <si>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</si>
  <si>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</si>
  <si>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</si>
  <si>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</si>
  <si>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</si>
  <si>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</si>
  <si>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</si>
  <si>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</si>
  <si>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</si>
  <si>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</si>
  <si>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</si>
  <si>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</si>
  <si>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</si>
  <si>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</si>
  <si>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</si>
  <si>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</si>
  <si>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</si>
  <si>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</si>
  <si>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</si>
  <si>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</si>
  <si>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</si>
  <si>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</si>
  <si>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</si>
  <si>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</si>
  <si>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</si>
  <si>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</si>
  <si>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</si>
  <si>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</si>
  <si>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</si>
  <si>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</si>
  <si>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</si>
  <si>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</si>
  <si>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</si>
  <si>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</si>
  <si>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</si>
  <si>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</si>
  <si>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</si>
  <si>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</si>
  <si>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</si>
  <si>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</si>
  <si>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</si>
  <si>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</si>
  <si>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</si>
  <si>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</si>
  <si>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</si>
  <si>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</si>
  <si>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</si>
  <si>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</si>
  <si>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</si>
  <si>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</si>
  <si>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</si>
  <si>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</si>
  <si>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</si>
  <si>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</si>
  <si>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</si>
  <si>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</si>
  <si>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</si>
  <si>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</si>
  <si>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</si>
  <si>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</si>
  <si>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</si>
  <si>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</si>
  <si>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</si>
  <si>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</si>
  <si>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</si>
  <si>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</si>
  <si>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</si>
  <si>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</si>
  <si>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</si>
  <si>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</si>
  <si>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</si>
  <si>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</si>
  <si>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</si>
  <si>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</si>
  <si>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</si>
  <si>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</si>
  <si>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</si>
  <si>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</si>
  <si>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</si>
  <si>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</si>
  <si>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</si>
  <si>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</si>
  <si>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</si>
  <si>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</si>
  <si>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</si>
  <si>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</si>
  <si>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</si>
  <si>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</si>
  <si>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</si>
  <si>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</si>
  <si>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</si>
  <si>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</si>
  <si>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</si>
  <si>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</si>
  <si>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</si>
  <si>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</si>
  <si>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</si>
  <si>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</si>
  <si>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</si>
  <si>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</si>
  <si>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</si>
  <si>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</si>
  <si>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</si>
  <si>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</si>
  <si>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</si>
  <si>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</si>
  <si>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</si>
  <si>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</si>
  <si>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</si>
  <si>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</si>
  <si>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</si>
  <si>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</si>
  <si>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</si>
  <si>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</si>
  <si>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</si>
  <si>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</si>
  <si>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</si>
  <si>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</si>
  <si>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</si>
  <si>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</si>
  <si>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</si>
  <si>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</si>
  <si>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</si>
  <si>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</si>
  <si>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</si>
  <si>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</si>
  <si>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</si>
  <si>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</si>
  <si>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</si>
  <si>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</si>
  <si>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</si>
  <si>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</si>
  <si>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</si>
  <si>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</si>
  <si>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</si>
  <si>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</si>
  <si>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</si>
  <si>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</si>
  <si>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</si>
  <si>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</si>
  <si>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</si>
  <si>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</si>
  <si>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</si>
  <si>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</si>
  <si>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</si>
  <si>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</si>
  <si>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</si>
  <si>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</si>
  <si>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</si>
  <si>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</si>
  <si>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</si>
  <si>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</si>
  <si>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</si>
  <si>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</si>
  <si>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</si>
  <si>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</si>
  <si>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</si>
  <si>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</si>
  <si>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</si>
  <si>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</si>
  <si>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</si>
  <si>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</si>
  <si>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</si>
  <si>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</si>
  <si>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</si>
  <si>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</si>
  <si>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</si>
  <si>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</si>
  <si>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</si>
  <si>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</si>
  <si>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</si>
  <si>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</si>
  <si>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</si>
  <si>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</si>
  <si>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</si>
  <si>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</si>
  <si>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</si>
  <si>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</si>
  <si>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</si>
  <si>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</si>
  <si>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</si>
  <si>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</si>
  <si>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</si>
  <si>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</si>
  <si>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</si>
  <si>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</si>
  <si>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</si>
  <si>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</si>
  <si>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</si>
  <si>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</si>
  <si>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</si>
  <si>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</si>
  <si>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</si>
  <si>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</si>
  <si>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</si>
  <si>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</si>
  <si>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</si>
  <si>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</si>
  <si>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</si>
  <si>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</si>
  <si>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</si>
  <si>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</si>
  <si>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</si>
  <si>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</si>
  <si>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</si>
  <si>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</si>
  <si>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</si>
  <si>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</si>
  <si>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</si>
  <si>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</si>
  <si>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</si>
  <si>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</si>
  <si>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</si>
  <si>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</si>
  <si>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</si>
  <si>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</si>
  <si>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</si>
  <si>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</si>
  <si>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</si>
  <si>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</si>
  <si>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</si>
  <si>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</si>
  <si>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</si>
  <si>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</si>
  <si>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</si>
  <si>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</si>
  <si>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</si>
  <si>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</si>
  <si>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</si>
  <si>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</si>
  <si>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</si>
  <si>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</si>
  <si>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</si>
  <si>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</si>
  <si>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</si>
  <si>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</si>
  <si>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</si>
  <si>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</si>
  <si>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</si>
  <si>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</si>
  <si>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</si>
  <si>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</si>
  <si>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</si>
  <si>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</si>
  <si>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</si>
  <si>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</si>
  <si>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</si>
  <si>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</si>
  <si>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</si>
  <si>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</si>
  <si>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</si>
  <si>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</si>
  <si>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</si>
  <si>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</si>
  <si>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</si>
  <si>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</si>
  <si>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</si>
  <si>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</si>
  <si>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</si>
  <si>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</si>
  <si>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</si>
  <si>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</si>
  <si>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</si>
  <si>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</si>
  <si>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</si>
  <si>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</si>
  <si>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</si>
  <si>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</si>
  <si>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</si>
  <si>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</si>
  <si>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</si>
  <si>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</si>
  <si>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</si>
  <si>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</si>
  <si>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</si>
  <si>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</si>
  <si>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</si>
  <si>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</si>
  <si>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</si>
  <si>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</si>
  <si>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</si>
  <si>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</si>
  <si>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</si>
  <si>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</si>
  <si>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</si>
  <si>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</si>
  <si>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</si>
  <si>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</si>
  <si>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</si>
  <si>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</si>
  <si>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</si>
  <si>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</si>
  <si>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</si>
  <si>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</si>
  <si>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</si>
  <si>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</si>
  <si>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</si>
  <si>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</si>
  <si>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</si>
  <si>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</si>
  <si>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</si>
  <si>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</si>
  <si>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</si>
  <si>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</si>
  <si>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</si>
  <si>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</si>
  <si>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</si>
  <si>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</si>
  <si>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</si>
  <si>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</si>
  <si>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</si>
  <si>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</si>
  <si>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</si>
  <si>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</si>
  <si>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</si>
  <si>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</si>
  <si>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</si>
  <si>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</si>
  <si>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</si>
  <si>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</si>
  <si>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</si>
  <si>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</si>
  <si>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</si>
  <si>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</si>
  <si>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</si>
  <si>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</si>
  <si>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</si>
  <si>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</si>
  <si>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</si>
  <si>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</si>
  <si>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</si>
  <si>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</si>
  <si>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</si>
  <si>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</si>
  <si>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</si>
  <si>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</si>
  <si>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</si>
  <si>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</si>
  <si>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</si>
  <si>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</si>
  <si>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</si>
  <si>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</si>
  <si>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</si>
  <si>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</si>
  <si>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</si>
  <si>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</si>
  <si>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</si>
  <si>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</si>
  <si>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</si>
  <si>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</si>
  <si>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</si>
  <si>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</si>
  <si>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</si>
  <si>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</si>
  <si>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</si>
  <si>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</si>
  <si>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</si>
  <si>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</si>
  <si>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</si>
  <si>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</si>
  <si>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</si>
  <si>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</si>
  <si>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</si>
  <si>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</si>
  <si>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</si>
  <si>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</si>
  <si>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</si>
  <si>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</si>
  <si>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</si>
  <si>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</si>
  <si>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</si>
  <si>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</si>
  <si>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</si>
  <si>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</si>
  <si>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</si>
  <si>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</si>
  <si>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</si>
  <si>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</si>
  <si>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</si>
  <si>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</si>
  <si>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</si>
  <si>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</si>
  <si>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</si>
  <si>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</si>
  <si>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</si>
  <si>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</si>
  <si>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</si>
  <si>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</si>
  <si>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</si>
  <si>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</si>
  <si>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</si>
  <si>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</si>
  <si>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</si>
  <si>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</si>
  <si>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</si>
  <si>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</si>
  <si>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</si>
  <si>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</si>
  <si>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</si>
  <si>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</si>
  <si>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</si>
  <si>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</si>
  <si>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</si>
  <si>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</si>
  <si>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</si>
  <si>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</si>
  <si>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</si>
  <si>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</si>
  <si>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</si>
  <si>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</si>
  <si>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</si>
  <si>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</si>
  <si>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</si>
  <si>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</si>
  <si>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</si>
  <si>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</si>
  <si>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</si>
  <si>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</si>
  <si>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</si>
  <si>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</si>
  <si>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</si>
  <si>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</si>
  <si>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</si>
  <si>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</si>
  <si>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</si>
  <si>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</si>
  <si>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</si>
  <si>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</si>
  <si>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</si>
  <si>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</si>
  <si>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</si>
  <si>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</si>
  <si>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</si>
  <si>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</si>
  <si>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</si>
  <si>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</si>
  <si>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</si>
  <si>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</si>
  <si>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</si>
  <si>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</si>
  <si>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</si>
  <si>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</si>
  <si>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</si>
  <si>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</si>
  <si>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</si>
  <si>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</si>
  <si>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</si>
  <si>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</si>
  <si>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</si>
  <si>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</si>
  <si>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</si>
  <si>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</si>
  <si>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</si>
  <si>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</si>
  <si>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</si>
  <si>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</si>
  <si>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</si>
  <si>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</si>
  <si>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</si>
  <si>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</si>
  <si>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</si>
  <si>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</si>
  <si>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</si>
  <si>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</si>
  <si>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</si>
  <si>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</si>
  <si>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</si>
  <si>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</si>
  <si>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</si>
  <si>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</si>
  <si>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</si>
  <si>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</si>
  <si>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</si>
  <si>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</si>
  <si>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</si>
  <si>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</si>
  <si>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</si>
  <si>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</si>
  <si>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</si>
  <si>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</si>
  <si>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</si>
  <si>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</si>
  <si>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</si>
  <si>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</si>
  <si>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</si>
  <si>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</si>
  <si>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</si>
  <si>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</si>
  <si>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</si>
  <si>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</si>
  <si>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</si>
  <si>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</si>
  <si>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</si>
  <si>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</si>
  <si>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</si>
  <si>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</si>
  <si>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</si>
  <si>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</si>
  <si>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</si>
  <si>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</si>
  <si>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</si>
  <si>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</si>
  <si>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</si>
  <si>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</si>
  <si>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</si>
  <si>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</si>
  <si>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</si>
  <si>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</si>
  <si>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</si>
  <si>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</si>
  <si>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</si>
  <si>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</si>
  <si>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</si>
  <si>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</si>
  <si>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</si>
  <si>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</si>
  <si>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</si>
  <si>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</si>
  <si>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</si>
  <si>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</si>
  <si>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</si>
  <si>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</si>
  <si>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</si>
  <si>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</si>
  <si>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</si>
  <si>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</si>
  <si>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</si>
  <si>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</si>
  <si>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</si>
  <si>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</si>
  <si>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</si>
  <si>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</si>
  <si>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</si>
  <si>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</si>
  <si>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</si>
  <si>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</si>
  <si>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</si>
  <si>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</si>
  <si>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</si>
  <si>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</si>
  <si>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</si>
  <si>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</si>
  <si>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</si>
  <si>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</si>
  <si>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</si>
  <si>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</si>
  <si>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</si>
  <si>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</si>
  <si>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</si>
  <si>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</si>
  <si>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</si>
  <si>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</si>
  <si>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</si>
  <si>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</si>
  <si>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</si>
  <si>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</si>
  <si>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</si>
  <si>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</si>
  <si>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</si>
  <si>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</si>
  <si>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</si>
  <si>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</si>
  <si>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</si>
  <si>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</si>
  <si>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</si>
  <si>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</si>
  <si>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</si>
  <si>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</si>
  <si>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</si>
  <si>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</si>
  <si>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</si>
  <si>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</si>
  <si>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</si>
  <si>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</si>
  <si>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</si>
  <si>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</si>
  <si>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</si>
  <si>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</si>
  <si>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</si>
  <si>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</si>
  <si>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</si>
  <si>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</si>
  <si>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</si>
  <si>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</si>
  <si>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</si>
  <si>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</si>
  <si>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</si>
  <si>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</si>
  <si>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</si>
  <si>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</si>
  <si>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</si>
  <si>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</si>
  <si>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</si>
  <si>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</si>
  <si>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</si>
  <si>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</si>
  <si>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</si>
  <si>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</si>
  <si>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</si>
  <si>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</si>
  <si>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</si>
  <si>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</si>
  <si>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</si>
  <si>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</si>
  <si>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</si>
  <si>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</si>
  <si>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</si>
  <si>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</si>
  <si>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</si>
  <si>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</si>
  <si>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</si>
  <si>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</si>
  <si>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</si>
  <si>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</si>
  <si>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</si>
  <si>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</si>
  <si>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</si>
  <si>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</si>
  <si>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</si>
  <si>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</si>
  <si>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</si>
  <si>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</si>
  <si>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</si>
  <si>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</si>
  <si>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</si>
  <si>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</si>
  <si>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</si>
  <si>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</si>
  <si>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</si>
  <si>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</si>
  <si>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</si>
  <si>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</si>
  <si>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</si>
  <si>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</si>
  <si>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</si>
  <si>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</si>
  <si>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</si>
  <si>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</si>
  <si>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</si>
  <si>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</si>
  <si>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</si>
  <si>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</si>
  <si>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</si>
  <si>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</si>
  <si>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</si>
  <si>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</si>
  <si>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</si>
  <si>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</si>
  <si>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</si>
  <si>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</si>
  <si>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</si>
  <si>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</si>
  <si>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</si>
  <si>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</si>
  <si>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</si>
  <si>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</si>
  <si>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</si>
  <si>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</si>
  <si>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</si>
  <si>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</si>
  <si>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</si>
  <si>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</si>
  <si>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</si>
  <si>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</si>
  <si>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</si>
  <si>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</si>
  <si>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</si>
  <si>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</si>
  <si>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</si>
  <si>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</si>
  <si>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</si>
  <si>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</si>
  <si>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</si>
  <si>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</si>
  <si>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</si>
  <si>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</si>
  <si>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</si>
  <si>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</si>
  <si>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</si>
  <si>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</si>
  <si>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</si>
  <si>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</si>
  <si>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</si>
  <si>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</si>
  <si>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</si>
  <si>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</si>
  <si>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</si>
  <si>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</si>
  <si>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</si>
  <si>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</si>
  <si>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</si>
  <si>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</si>
  <si>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</si>
  <si>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</si>
  <si>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</si>
  <si>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</si>
  <si>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</si>
  <si>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</si>
  <si>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</si>
  <si>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</si>
  <si>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</si>
  <si>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</si>
  <si>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</si>
  <si>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</si>
  <si>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</si>
  <si>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</si>
  <si>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</si>
  <si>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</si>
  <si>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</si>
  <si>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</si>
  <si>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</si>
  <si>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</si>
  <si>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</si>
  <si>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</si>
  <si>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</si>
  <si>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</si>
  <si>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</si>
  <si>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</si>
  <si>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</si>
  <si>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</si>
  <si>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</si>
  <si>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</si>
  <si>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</si>
  <si>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</si>
  <si>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</si>
  <si>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</si>
  <si>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</si>
  <si>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</si>
  <si>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</si>
  <si>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</si>
  <si>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</si>
  <si>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</si>
  <si>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</si>
  <si>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</si>
  <si>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</si>
  <si>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</si>
  <si>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</si>
  <si>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</si>
  <si>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</si>
  <si>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</si>
  <si>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</si>
  <si>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</si>
  <si>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</si>
  <si>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</si>
  <si>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</si>
  <si>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</si>
  <si>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</si>
  <si>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</si>
  <si>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</si>
  <si>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</si>
  <si>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</si>
  <si>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</si>
  <si>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</si>
  <si>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</si>
  <si>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</si>
  <si>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</si>
  <si>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</si>
  <si>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</si>
  <si>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</si>
  <si>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</si>
  <si>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</si>
  <si>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</si>
  <si>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</si>
  <si>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</si>
  <si>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</si>
  <si>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</si>
  <si>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</si>
  <si>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</si>
  <si>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</si>
  <si>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</si>
  <si>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</si>
  <si>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</si>
  <si>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</si>
  <si>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</si>
  <si>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</si>
  <si>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</si>
  <si>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</si>
  <si>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</si>
  <si>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</si>
  <si>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</si>
  <si>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</si>
  <si>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</si>
  <si>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</si>
  <si>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</si>
  <si>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</si>
  <si>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</si>
  <si>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</si>
  <si>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</si>
  <si>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</si>
  <si>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</si>
  <si>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</si>
  <si>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</si>
  <si>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</si>
  <si>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</si>
  <si>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</si>
  <si>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</si>
  <si>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</si>
  <si>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</si>
  <si>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</si>
  <si>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</si>
  <si>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</si>
  <si>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</si>
  <si>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</si>
  <si>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</si>
  <si>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</si>
  <si>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</si>
  <si>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</si>
  <si>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</si>
  <si>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</si>
  <si>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</si>
  <si>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</si>
  <si>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</si>
  <si>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</si>
  <si>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</si>
  <si>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</si>
  <si>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</si>
  <si>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</si>
  <si>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</si>
  <si>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</si>
  <si>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</si>
  <si>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</si>
  <si>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</si>
  <si>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</si>
  <si>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</si>
  <si>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</si>
  <si>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</si>
  <si>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</si>
  <si>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</si>
  <si>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</si>
  <si>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</si>
  <si>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</si>
  <si>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</si>
  <si>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</si>
  <si>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</si>
  <si>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</si>
  <si>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</si>
  <si>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</si>
  <si>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</si>
  <si>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</si>
  <si>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</si>
  <si>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</si>
  <si>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</si>
  <si>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</si>
  <si>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</si>
  <si>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</si>
  <si>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</si>
  <si>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</si>
  <si>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</si>
  <si>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</si>
  <si>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</si>
  <si>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</si>
  <si>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</si>
  <si>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</si>
  <si>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</si>
  <si>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</si>
  <si>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</si>
  <si>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</si>
  <si>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</si>
  <si>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</si>
  <si>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</si>
  <si>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</si>
  <si>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</si>
  <si>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</si>
  <si>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</si>
  <si>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</si>
  <si>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</si>
  <si>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</si>
  <si>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</si>
  <si>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</si>
  <si>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</si>
  <si>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</si>
  <si>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</si>
  <si>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</si>
  <si>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</si>
  <si>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</si>
  <si>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</si>
  <si>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</si>
  <si>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</si>
  <si>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</si>
  <si>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</si>
  <si>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</si>
  <si>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</si>
  <si>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</si>
  <si>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</si>
  <si>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</si>
  <si>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</si>
  <si>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</si>
  <si>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</si>
  <si>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</si>
  <si>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</si>
  <si>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</si>
  <si>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</si>
  <si>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</si>
  <si>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</si>
  <si>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</si>
  <si>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</si>
  <si>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</si>
  <si>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</si>
  <si>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</si>
  <si>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</si>
  <si>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</si>
  <si>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</si>
  <si>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</si>
  <si>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</si>
  <si>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</si>
  <si>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</si>
  <si>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</si>
  <si>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</si>
  <si>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</si>
  <si>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</si>
  <si>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</si>
  <si>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</si>
  <si>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</si>
  <si>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</si>
  <si>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</si>
  <si>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</si>
  <si>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</si>
  <si>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</si>
  <si>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</si>
  <si>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</si>
  <si>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</si>
  <si>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</si>
  <si>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</si>
  <si>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</si>
  <si>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</si>
  <si>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</si>
  <si>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</si>
  <si>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</si>
  <si>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</si>
  <si>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</si>
  <si>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</si>
  <si>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</si>
  <si>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</si>
  <si>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</si>
  <si>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</si>
  <si>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</si>
  <si>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</si>
  <si>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</si>
  <si>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</si>
  <si>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</si>
  <si>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</si>
  <si>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</si>
  <si>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</si>
  <si>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</si>
  <si>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</si>
  <si>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</si>
  <si>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</si>
  <si>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</si>
  <si>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</si>
  <si>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</si>
  <si>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</si>
  <si>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</si>
  <si>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</si>
  <si>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</si>
  <si>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</si>
  <si>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</si>
  <si>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</si>
  <si>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</si>
  <si>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</si>
  <si>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</si>
  <si>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</si>
  <si>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</si>
  <si>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</si>
  <si>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</si>
  <si>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</si>
  <si>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</si>
  <si>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</si>
  <si>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</si>
  <si>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</si>
  <si>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</si>
  <si>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</si>
  <si>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</si>
  <si>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</si>
  <si>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</si>
  <si>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</si>
  <si>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</si>
  <si>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</si>
  <si>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</si>
  <si>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</si>
  <si>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</si>
  <si>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</si>
  <si>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</si>
  <si>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</si>
  <si>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</si>
  <si>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</si>
  <si>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</si>
  <si>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</si>
  <si>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</si>
  <si>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</si>
  <si>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</si>
  <si>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</si>
  <si>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</si>
  <si>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</si>
  <si>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</si>
  <si>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</si>
  <si>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</si>
  <si>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</si>
  <si>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</si>
  <si>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</si>
  <si>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</si>
  <si>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</si>
  <si>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</si>
  <si>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</si>
  <si>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</si>
  <si>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</si>
  <si>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</si>
  <si>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</si>
  <si>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</si>
  <si>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</si>
  <si>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</si>
  <si>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</si>
  <si>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</si>
  <si>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</si>
  <si>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</si>
  <si>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</si>
  <si>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</si>
  <si>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</si>
  <si>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</si>
  <si>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</si>
  <si>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</si>
  <si>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</si>
  <si>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</si>
  <si>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</si>
  <si>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</si>
  <si>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</si>
  <si>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</si>
  <si>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</si>
  <si>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</si>
  <si>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</si>
  <si>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</si>
  <si>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</si>
  <si>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</si>
  <si>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</si>
  <si>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</si>
  <si>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</si>
  <si>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</si>
  <si>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</si>
  <si>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</si>
  <si>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</si>
  <si>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</si>
  <si>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</si>
  <si>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</si>
  <si>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</si>
  <si>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</si>
  <si>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</si>
  <si>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</si>
  <si>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</si>
  <si>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</si>
  <si>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</si>
  <si>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</si>
  <si>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</si>
  <si>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</si>
  <si>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</si>
  <si>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</si>
  <si>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</si>
  <si>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</si>
  <si>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</si>
  <si>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</si>
  <si>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</si>
  <si>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</si>
  <si>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</si>
  <si>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</si>
  <si>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</si>
  <si>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</si>
  <si>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</si>
  <si>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</si>
  <si>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</si>
  <si>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</si>
  <si>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</si>
  <si>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</si>
  <si>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</si>
  <si>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</si>
  <si>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</si>
  <si>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</si>
  <si>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</si>
  <si>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</si>
  <si>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</si>
  <si>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</si>
  <si>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</si>
  <si>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</si>
  <si>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</si>
  <si>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</si>
  <si>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</si>
  <si>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</si>
  <si>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</si>
  <si>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</si>
  <si>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</si>
  <si>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</si>
  <si>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</si>
  <si>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</si>
  <si>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</si>
  <si>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</si>
  <si>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</si>
  <si>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</si>
  <si>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</si>
  <si>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</si>
  <si>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</si>
  <si>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</si>
  <si>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</si>
  <si>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</si>
  <si>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</si>
  <si>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</si>
  <si>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</si>
  <si>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</si>
  <si>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</si>
  <si>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</si>
  <si>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</si>
  <si>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</si>
  <si>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</si>
  <si>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</si>
  <si>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</si>
  <si>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</si>
  <si>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</si>
  <si>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</si>
  <si>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</si>
  <si>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</si>
  <si>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</si>
  <si>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</si>
  <si>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</si>
  <si>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</si>
  <si>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</si>
  <si>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</si>
  <si>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</si>
  <si>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</si>
  <si>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</si>
  <si>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</si>
  <si>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</si>
  <si>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</si>
  <si>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</si>
  <si>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</si>
  <si>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</si>
  <si>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</si>
  <si>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</si>
  <si>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</si>
  <si>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</si>
  <si>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</si>
  <si>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</si>
  <si>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</si>
  <si>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</si>
  <si>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</si>
  <si>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</si>
  <si>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</si>
  <si>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</si>
  <si>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</si>
  <si>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</si>
  <si>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</si>
  <si>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</si>
  <si>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</si>
  <si>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</si>
  <si>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</si>
  <si>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</si>
  <si>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</si>
  <si>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</si>
  <si>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</si>
  <si>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</si>
  <si>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</si>
  <si>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</si>
  <si>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</si>
  <si>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</si>
  <si>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</si>
  <si>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</si>
  <si>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</si>
  <si>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</si>
  <si>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</si>
  <si>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</si>
  <si>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</si>
  <si>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</si>
  <si>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</si>
  <si>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</si>
  <si>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</si>
  <si>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</si>
  <si>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</si>
  <si>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</si>
  <si>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</si>
  <si>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</si>
  <si>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</si>
  <si>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</si>
  <si>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</si>
  <si>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</si>
  <si>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</si>
  <si>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</si>
  <si>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</si>
  <si>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</si>
  <si>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</si>
  <si>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</si>
  <si>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</si>
  <si>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</si>
  <si>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</si>
  <si>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</si>
  <si>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</si>
  <si>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</si>
  <si>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</si>
  <si>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</si>
  <si>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</si>
  <si>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</si>
  <si>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</si>
  <si>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</si>
  <si>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</si>
  <si>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</si>
  <si>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</si>
  <si>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</si>
  <si>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</si>
  <si>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</si>
  <si>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</si>
  <si>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</si>
  <si>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</si>
  <si>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</si>
  <si>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</si>
  <si>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</si>
  <si>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</si>
  <si>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</si>
  <si>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</si>
  <si>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</si>
  <si>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</si>
  <si>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</si>
  <si>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</si>
  <si>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</si>
  <si>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</si>
  <si>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</si>
  <si>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</si>
  <si>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</si>
  <si>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</si>
  <si>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</si>
  <si>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</si>
  <si>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</si>
  <si>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</si>
  <si>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</si>
  <si>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</si>
  <si>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</si>
  <si>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</si>
  <si>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</si>
  <si>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</si>
  <si>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</si>
  <si>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</si>
  <si>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</si>
  <si>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</si>
  <si>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</si>
  <si>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</si>
  <si>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</si>
  <si>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</si>
  <si>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</si>
  <si>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</si>
  <si>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</si>
  <si>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</si>
  <si>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</si>
  <si>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</si>
  <si>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</si>
  <si>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</si>
  <si>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</si>
  <si>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</si>
  <si>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</si>
  <si>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</si>
  <si>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</si>
  <si>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</si>
  <si>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</si>
  <si>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</si>
  <si>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</si>
  <si>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</si>
  <si>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</si>
  <si>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</si>
  <si>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</si>
  <si>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</si>
  <si>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</si>
  <si>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</si>
  <si>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</si>
  <si>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</si>
  <si>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</si>
  <si>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</si>
  <si>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</si>
  <si>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</si>
  <si>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</si>
  <si>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</si>
  <si>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</si>
  <si>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</si>
  <si>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</si>
  <si>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</si>
  <si>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</si>
  <si>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</si>
  <si>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</si>
  <si>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</si>
  <si>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</si>
  <si>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</si>
  <si>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</si>
  <si>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</si>
  <si>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</si>
  <si>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</si>
  <si>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</si>
  <si>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</si>
  <si>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</si>
  <si>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</si>
  <si>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</si>
  <si>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</si>
  <si>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</si>
  <si>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</si>
  <si>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</si>
  <si>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</si>
  <si>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</si>
  <si>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</si>
  <si>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</si>
  <si>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</si>
  <si>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</si>
  <si>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</si>
  <si>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</si>
  <si>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</si>
  <si>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</si>
  <si>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</si>
  <si>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</si>
  <si>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</si>
  <si>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</si>
  <si>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</si>
  <si>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</si>
  <si>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</si>
  <si>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</si>
  <si>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</si>
  <si>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</si>
  <si>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</si>
  <si>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</si>
  <si>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</si>
  <si>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</si>
  <si>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</si>
  <si>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</si>
  <si>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</si>
  <si>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</si>
  <si>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</si>
  <si>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</si>
  <si>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</si>
  <si>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</si>
  <si>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</si>
  <si>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</si>
  <si>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</si>
  <si>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</si>
  <si>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</si>
  <si>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</si>
  <si>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</si>
  <si>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</si>
  <si>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</si>
  <si>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</si>
  <si>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</si>
  <si>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</si>
  <si>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</si>
  <si>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</si>
  <si>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</si>
  <si>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</si>
  <si>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</si>
  <si>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</si>
  <si>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</si>
  <si>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</si>
  <si>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</si>
  <si>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</si>
  <si>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</si>
  <si>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</si>
  <si>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</si>
  <si>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</si>
  <si>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</si>
  <si>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</si>
  <si>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</si>
  <si>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</si>
  <si>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</si>
  <si>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</si>
  <si>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</si>
  <si>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</si>
  <si>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</si>
  <si>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</si>
  <si>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</si>
  <si>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</si>
  <si>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</si>
  <si>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</si>
  <si>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</si>
  <si>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</si>
  <si>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</si>
  <si>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</si>
  <si>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</si>
  <si>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</si>
  <si>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</si>
  <si>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</si>
  <si>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</si>
  <si>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</si>
  <si>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</si>
  <si>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</si>
  <si>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</si>
  <si>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</si>
  <si>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</si>
  <si>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</si>
  <si>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</si>
  <si>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</si>
  <si>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</si>
  <si>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</si>
  <si>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</si>
  <si>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</si>
  <si>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</si>
  <si>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</si>
  <si>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</si>
  <si>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</si>
  <si>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</si>
  <si>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</si>
  <si>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</si>
  <si>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</si>
  <si>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</si>
  <si>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</si>
  <si>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</si>
  <si>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</si>
  <si>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</si>
  <si>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</si>
  <si>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</si>
  <si>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</si>
  <si>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</si>
  <si>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</si>
  <si>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</si>
  <si>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</si>
  <si>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</si>
  <si>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</si>
  <si>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</si>
  <si>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</si>
  <si>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</si>
  <si>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</si>
  <si>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</si>
  <si>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</si>
  <si>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</si>
  <si>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</si>
  <si>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</si>
  <si>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</si>
  <si>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</si>
  <si>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</si>
  <si>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</si>
  <si>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</si>
  <si>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</si>
  <si>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</si>
  <si>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</si>
  <si>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</si>
  <si>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</si>
  <si>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</si>
  <si>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</si>
  <si>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</si>
  <si>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</si>
  <si>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</si>
  <si>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</si>
  <si>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</si>
  <si>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</si>
  <si>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</si>
  <si>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</si>
  <si>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</si>
  <si>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</si>
  <si>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</si>
  <si>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</si>
  <si>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</si>
  <si>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</si>
  <si>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</si>
  <si>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</si>
  <si>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</si>
  <si>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</si>
  <si>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</si>
  <si>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</si>
  <si>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</si>
  <si>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</si>
  <si>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</si>
  <si>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</si>
  <si>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</si>
  <si>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</si>
  <si>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</si>
  <si>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</si>
  <si>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</si>
  <si>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</si>
  <si>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</si>
  <si>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</si>
  <si>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</si>
  <si>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</si>
  <si>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</si>
  <si>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</si>
  <si>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</si>
  <si>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</si>
  <si>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</si>
  <si>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</si>
  <si>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</si>
  <si>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</si>
  <si>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</si>
  <si>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</si>
  <si>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</si>
  <si>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</si>
  <si>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</si>
  <si>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</si>
  <si>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</si>
  <si>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</si>
  <si>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</si>
  <si>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</si>
  <si>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</si>
  <si>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</si>
  <si>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</si>
  <si>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</si>
  <si>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</si>
  <si>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</si>
  <si>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</si>
  <si>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</si>
  <si>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</si>
  <si>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</si>
  <si>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</si>
  <si>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</si>
  <si>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</si>
  <si>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</si>
  <si>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</si>
  <si>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</si>
  <si>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</si>
  <si>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</si>
  <si>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</si>
  <si>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</si>
  <si>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</si>
  <si>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</si>
  <si>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</si>
  <si>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</si>
  <si>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</si>
  <si>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</si>
  <si>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</si>
  <si>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</si>
  <si>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</si>
  <si>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</si>
  <si>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</si>
  <si>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</si>
  <si>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</si>
  <si>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</si>
  <si>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</si>
  <si>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</si>
  <si>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</si>
  <si>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</si>
  <si>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</si>
  <si>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</si>
  <si>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</si>
  <si>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</si>
  <si>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</si>
  <si>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</si>
  <si>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</si>
  <si>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</si>
  <si>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</si>
  <si>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</si>
  <si>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</si>
  <si>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</si>
  <si>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</si>
  <si>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</si>
  <si>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</si>
  <si>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</si>
  <si>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</si>
  <si>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</si>
  <si>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</si>
  <si>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</si>
  <si>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</si>
  <si>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</si>
  <si>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</si>
  <si>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</si>
  <si>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</si>
  <si>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</si>
  <si>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</si>
  <si>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</si>
  <si>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</si>
  <si>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</si>
  <si>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</si>
  <si>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</si>
  <si>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</si>
  <si>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</si>
  <si>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</si>
  <si>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</si>
  <si>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</si>
  <si>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</si>
  <si>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</si>
  <si>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</si>
  <si>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</si>
  <si>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</si>
  <si>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</si>
  <si>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</si>
  <si>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</si>
  <si>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</si>
  <si>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</si>
  <si>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</si>
  <si>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</si>
  <si>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</si>
  <si>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</si>
  <si>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</si>
  <si>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</si>
  <si>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</si>
  <si>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</si>
  <si>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</si>
  <si>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</si>
  <si>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</si>
  <si>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</si>
  <si>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</si>
  <si>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</si>
  <si>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</si>
  <si>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</si>
  <si>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</si>
  <si>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</si>
  <si>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</si>
  <si>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</si>
  <si>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</si>
  <si>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</si>
  <si>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</si>
  <si>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</si>
  <si>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</si>
  <si>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</si>
  <si>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</si>
  <si>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</si>
  <si>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</si>
  <si>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</si>
  <si>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</si>
  <si>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</si>
  <si>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</si>
  <si>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</si>
  <si>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</si>
  <si>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</si>
  <si>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</si>
  <si>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</si>
  <si>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</si>
  <si>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</si>
  <si>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</si>
  <si>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</si>
  <si>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</si>
  <si>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</si>
  <si>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</si>
  <si>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</si>
  <si>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</si>
  <si>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</si>
  <si>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</si>
  <si>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</si>
  <si>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</si>
  <si>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</si>
  <si>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</si>
  <si>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</si>
  <si>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</si>
  <si>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</si>
  <si>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</si>
  <si>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</si>
  <si>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</si>
  <si>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</si>
  <si>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</si>
  <si>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</si>
  <si>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</si>
  <si>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</si>
  <si>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</si>
  <si>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</si>
  <si>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</si>
  <si>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</si>
  <si>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</si>
  <si>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</si>
  <si>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</si>
  <si>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</si>
  <si>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</si>
  <si>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</si>
  <si>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</si>
  <si>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</si>
  <si>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</si>
  <si>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</si>
  <si>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</si>
  <si>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</si>
  <si>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</si>
  <si>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</si>
  <si>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</si>
  <si>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</si>
  <si>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</si>
  <si>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</si>
  <si>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</si>
  <si>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</si>
  <si>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</si>
  <si>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</si>
  <si>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</si>
  <si>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</si>
  <si>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</si>
  <si>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</si>
  <si>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</si>
  <si>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</si>
  <si>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</si>
  <si>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</si>
  <si>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</si>
  <si>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</si>
  <si>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</si>
  <si>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</si>
  <si>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</si>
  <si>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</si>
  <si>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</si>
  <si>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</si>
  <si>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</si>
  <si>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</si>
  <si>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</si>
  <si>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</si>
  <si>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</si>
  <si>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</si>
  <si>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</si>
  <si>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</si>
  <si>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</si>
  <si>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</si>
  <si>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</si>
  <si>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</si>
  <si>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</si>
  <si>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</si>
  <si>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</si>
  <si>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</si>
  <si>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</si>
  <si>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</si>
  <si>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</si>
  <si>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</si>
  <si>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</si>
  <si>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</si>
  <si>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</si>
  <si>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</si>
  <si>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</si>
  <si>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</si>
  <si>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</si>
  <si>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</si>
  <si>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</si>
  <si>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</si>
  <si>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</si>
  <si>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</si>
  <si>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</si>
  <si>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</si>
  <si>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</si>
  <si>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</si>
  <si>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</si>
  <si>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</si>
  <si>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</si>
  <si>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</si>
  <si>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</si>
  <si>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</si>
  <si>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</si>
  <si>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</si>
  <si>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</si>
  <si>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</si>
  <si>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</si>
  <si>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</si>
  <si>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</si>
  <si>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</si>
  <si>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</si>
  <si>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</si>
  <si>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</si>
  <si>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</si>
  <si>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</si>
  <si>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</si>
  <si>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</si>
  <si>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</si>
  <si>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</si>
  <si>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</si>
  <si>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</si>
  <si>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</si>
  <si>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</si>
  <si>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</si>
  <si>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</si>
  <si>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</si>
  <si>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</si>
  <si>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</si>
  <si>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</si>
  <si>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</si>
  <si>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</si>
  <si>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</si>
  <si>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</si>
  <si>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</si>
  <si>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</si>
  <si>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</si>
  <si>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</si>
  <si>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</si>
  <si>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</si>
  <si>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</si>
  <si>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</si>
  <si>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</si>
  <si>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</si>
  <si>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</si>
  <si>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</si>
  <si>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</si>
  <si>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</si>
  <si>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</si>
  <si>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</si>
  <si>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</si>
  <si>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</si>
  <si>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</si>
  <si>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</si>
  <si>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</si>
  <si>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</si>
  <si>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</si>
  <si>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</si>
  <si>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</si>
  <si>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</si>
  <si>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</si>
  <si>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</si>
  <si>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</si>
  <si>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</si>
  <si>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</si>
  <si>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</si>
  <si>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</si>
  <si>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</si>
  <si>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</si>
  <si>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</si>
  <si>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</si>
  <si>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</si>
  <si>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</si>
  <si>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</si>
  <si>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</si>
  <si>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</si>
  <si>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</si>
  <si>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</si>
  <si>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</si>
  <si>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</si>
  <si>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</si>
  <si>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</si>
  <si>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</si>
  <si>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</si>
  <si>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</si>
  <si>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</si>
  <si>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</si>
  <si>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</si>
  <si>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</si>
  <si>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</si>
  <si>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</si>
  <si>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</si>
  <si>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</si>
  <si>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</si>
  <si>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</si>
  <si>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</si>
  <si>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</si>
  <si>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</si>
  <si>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</si>
  <si>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</si>
  <si>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</si>
  <si>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</si>
  <si>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</si>
  <si>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</si>
  <si>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</si>
  <si>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</si>
  <si>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</si>
  <si>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</si>
  <si>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</si>
  <si>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</si>
  <si>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</si>
  <si>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</si>
  <si>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</si>
  <si>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</si>
  <si>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</si>
  <si>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</si>
  <si>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</si>
  <si>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</si>
  <si>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</si>
  <si>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</si>
  <si>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</si>
  <si>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</si>
  <si>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</si>
  <si>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</si>
  <si>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</si>
  <si>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</si>
  <si>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</si>
  <si>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</si>
  <si>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</si>
  <si>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</si>
  <si>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</si>
  <si>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</si>
  <si>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</si>
  <si>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</si>
  <si>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</si>
  <si>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</si>
  <si>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</si>
  <si>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</si>
  <si>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</si>
  <si>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</si>
  <si>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</si>
  <si>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</si>
  <si>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</si>
  <si>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</si>
  <si>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</si>
  <si>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</si>
  <si>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</si>
  <si>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</si>
  <si>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</si>
  <si>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</si>
  <si>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</si>
  <si>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</si>
  <si>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</si>
  <si>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</si>
  <si>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</si>
  <si>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</si>
  <si>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</si>
  <si>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</si>
  <si>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</si>
  <si>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</si>
  <si>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</si>
  <si>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</si>
  <si>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</si>
  <si>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</si>
  <si>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</si>
  <si>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</si>
  <si>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</si>
  <si>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</si>
  <si>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</si>
  <si>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</si>
  <si>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</si>
  <si>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</si>
  <si>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</si>
  <si>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</si>
  <si>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</si>
  <si>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</si>
  <si>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</si>
  <si>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</si>
  <si>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</si>
  <si>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</si>
  <si>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</si>
  <si>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</si>
  <si>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</si>
  <si>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</si>
  <si>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</si>
  <si>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</si>
  <si>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</si>
  <si>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</si>
  <si>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</si>
  <si>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</si>
  <si>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</si>
  <si>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</si>
  <si>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</si>
  <si>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</si>
  <si>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</si>
  <si>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</si>
  <si>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</si>
  <si>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</si>
  <si>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</si>
  <si>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</si>
  <si>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</si>
  <si>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</si>
  <si>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</si>
  <si>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</si>
  <si>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</si>
  <si>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</si>
  <si>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</si>
  <si>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</si>
  <si>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</si>
  <si>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</si>
  <si>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</si>
  <si>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</si>
  <si>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</si>
  <si>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</si>
  <si>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</si>
  <si>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</si>
  <si>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</si>
  <si>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</si>
  <si>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</si>
  <si>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</si>
  <si>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</si>
  <si>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</si>
  <si>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</si>
  <si>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</si>
  <si>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</si>
  <si>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</si>
  <si>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</si>
  <si>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</si>
  <si>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</si>
  <si>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</si>
  <si>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</si>
  <si>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</si>
  <si>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</si>
  <si>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</si>
  <si>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</si>
  <si>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</si>
  <si>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</si>
  <si>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</si>
  <si>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</si>
  <si>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</si>
  <si>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</si>
  <si>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</si>
  <si>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</si>
  <si>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</si>
  <si>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</si>
  <si>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</si>
  <si>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</si>
  <si>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</si>
  <si>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</si>
  <si>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</si>
  <si>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</si>
  <si>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</si>
  <si>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</si>
  <si>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</si>
  <si>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</si>
  <si>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</si>
  <si>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</si>
  <si>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</si>
  <si>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</si>
  <si>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</si>
  <si>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</si>
  <si>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</si>
  <si>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</si>
  <si>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</si>
  <si>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</si>
  <si>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</si>
  <si>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</si>
  <si>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</si>
  <si>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</si>
  <si>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</si>
  <si>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</si>
  <si>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</si>
  <si>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</si>
  <si>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</si>
  <si>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</si>
  <si>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</si>
  <si>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</si>
  <si>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</si>
  <si>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</si>
  <si>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</si>
  <si>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</si>
  <si>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</si>
  <si>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</si>
  <si>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</si>
  <si>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</si>
  <si>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</si>
  <si>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</si>
  <si>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</si>
  <si>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</si>
  <si>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</si>
  <si>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</si>
  <si>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</si>
  <si>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</si>
  <si>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</si>
  <si>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</si>
  <si>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</si>
  <si>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</si>
  <si>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</si>
  <si>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</si>
  <si>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</si>
  <si>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</si>
  <si>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</si>
  <si>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</si>
  <si>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</si>
  <si>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</si>
  <si>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</si>
  <si>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</si>
  <si>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</si>
  <si>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</si>
  <si>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</si>
  <si>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</si>
  <si>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</si>
  <si>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</si>
  <si>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</si>
  <si>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</si>
  <si>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</si>
  <si>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</si>
  <si>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</si>
  <si>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</si>
  <si>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</si>
  <si>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</si>
  <si>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</si>
  <si>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</si>
  <si>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</si>
  <si>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</si>
  <si>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</si>
  <si>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</si>
  <si>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</si>
  <si>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</si>
  <si>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</si>
  <si>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</si>
  <si>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</si>
  <si>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</si>
  <si>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</si>
  <si>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</si>
  <si>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</si>
  <si>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</si>
  <si>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</si>
  <si>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</si>
  <si>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</si>
  <si>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</si>
  <si>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</si>
  <si>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</si>
  <si>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</si>
  <si>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</si>
  <si>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</si>
  <si>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</si>
  <si>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</si>
  <si>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</si>
  <si>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</si>
  <si>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</si>
  <si>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</si>
  <si>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</si>
  <si>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</si>
  <si>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</si>
  <si>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</si>
  <si>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</si>
  <si>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</si>
  <si>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</si>
  <si>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</si>
  <si>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</si>
  <si>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</si>
  <si>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</si>
  <si>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</si>
  <si>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</si>
  <si>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</si>
  <si>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</si>
  <si>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</si>
  <si>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</si>
  <si>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</si>
  <si>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</si>
  <si>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</si>
  <si>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</si>
  <si>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</si>
  <si>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</si>
  <si>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</si>
  <si>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</si>
  <si>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</si>
  <si>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</si>
  <si>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</si>
  <si>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</si>
  <si>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</si>
  <si>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</si>
  <si>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</si>
  <si>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</si>
  <si>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</si>
  <si>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</si>
  <si>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</si>
  <si>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</si>
  <si>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</si>
  <si>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</si>
  <si>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</si>
  <si>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</si>
  <si>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</si>
  <si>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</si>
  <si>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</si>
  <si>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</si>
  <si>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</si>
  <si>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</si>
  <si>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</si>
  <si>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</si>
  <si>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</si>
  <si>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</si>
  <si>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</si>
  <si>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</si>
  <si>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</si>
  <si>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</si>
  <si>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</si>
  <si>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</si>
  <si>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</si>
  <si>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</si>
  <si>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</si>
  <si>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</si>
  <si>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</si>
  <si>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</si>
  <si>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</si>
  <si>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</si>
  <si>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</si>
  <si>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</si>
  <si>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</si>
  <si>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</si>
  <si>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</si>
  <si>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</si>
  <si>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</si>
  <si>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</si>
  <si>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</si>
  <si>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</si>
  <si>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</si>
  <si>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</si>
  <si>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</si>
  <si>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</si>
  <si>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</si>
  <si>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</si>
  <si>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</si>
  <si>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</si>
  <si>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</si>
  <si>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</si>
  <si>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</si>
  <si>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</si>
  <si>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</si>
  <si>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</si>
  <si>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</si>
  <si>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</si>
  <si>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</si>
  <si>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</si>
  <si>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</si>
  <si>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</si>
  <si>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</si>
  <si>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</si>
  <si>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</si>
  <si>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</si>
  <si>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</si>
  <si>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</si>
  <si>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</si>
  <si>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</si>
  <si>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</si>
  <si>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</si>
  <si>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</si>
  <si>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</si>
  <si>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</si>
  <si>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</si>
  <si>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</si>
  <si>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</si>
  <si>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</si>
  <si>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</si>
  <si>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</si>
  <si>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</si>
  <si>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</si>
  <si>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</si>
  <si>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</si>
  <si>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</si>
  <si>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</si>
  <si>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</si>
  <si>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</si>
  <si>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</si>
  <si>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</si>
  <si>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</si>
  <si>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</si>
  <si>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</si>
  <si>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</si>
  <si>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</si>
  <si>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</si>
  <si>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</si>
  <si>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</si>
  <si>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</si>
  <si>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</si>
  <si>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</si>
  <si>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</si>
  <si>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</si>
  <si>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</si>
  <si>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</si>
  <si>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</si>
  <si>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</si>
  <si>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</si>
  <si>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</si>
  <si>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</si>
  <si>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</si>
  <si>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</si>
  <si>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</si>
  <si>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</si>
  <si>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</si>
  <si>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</si>
  <si>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</si>
  <si>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</si>
  <si>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</si>
  <si>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</si>
  <si>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</si>
  <si>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</si>
  <si>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</si>
  <si>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</si>
  <si>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</si>
  <si>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</si>
  <si>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</si>
  <si>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</si>
  <si>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</si>
  <si>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</si>
  <si>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</si>
  <si>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</si>
  <si>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</si>
  <si>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</si>
  <si>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</si>
  <si>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</si>
  <si>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</si>
  <si>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</si>
  <si>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</si>
  <si>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</si>
  <si>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</si>
  <si>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</si>
  <si>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</si>
  <si>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</si>
  <si>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</si>
  <si>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</si>
  <si>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</si>
  <si>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</si>
  <si>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</si>
  <si>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</si>
  <si>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</si>
  <si>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</si>
  <si>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</si>
  <si>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</si>
  <si>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</si>
  <si>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</si>
  <si>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</si>
  <si>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</si>
  <si>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</si>
  <si>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</si>
  <si>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</si>
  <si>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</si>
  <si>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</si>
  <si>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</si>
  <si>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</si>
  <si>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</si>
  <si>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</si>
  <si>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</si>
  <si>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</si>
  <si>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</si>
  <si>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</si>
  <si>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</si>
  <si>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</si>
  <si>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</si>
  <si>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</si>
  <si>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</si>
  <si>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</si>
  <si>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</si>
  <si>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</si>
  <si>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</si>
  <si>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</si>
  <si>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</si>
  <si>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</si>
  <si>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</si>
  <si>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</si>
  <si>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</si>
  <si>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</si>
  <si>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</si>
  <si>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</si>
  <si>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</si>
  <si>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</si>
  <si>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</si>
  <si>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</si>
  <si>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</si>
  <si>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</si>
  <si>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</si>
  <si>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</si>
  <si>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</si>
  <si>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</si>
  <si>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</si>
  <si>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</si>
  <si>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</si>
  <si>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</si>
  <si>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</si>
  <si>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</si>
  <si>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</si>
  <si>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</si>
  <si>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</si>
  <si>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</si>
  <si>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</si>
  <si>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</si>
  <si>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</si>
  <si>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</si>
  <si>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</si>
  <si>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</si>
  <si>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</si>
  <si>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</si>
  <si>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</si>
  <si>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</si>
  <si>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</si>
  <si>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</si>
  <si>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</si>
  <si>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</si>
  <si>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</si>
  <si>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</si>
  <si>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</si>
  <si>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</si>
  <si>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</si>
  <si>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</si>
  <si>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</si>
  <si>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</si>
  <si>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</si>
  <si>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</si>
  <si>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</si>
  <si>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</si>
  <si>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</si>
  <si>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</si>
  <si>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</si>
  <si>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</si>
  <si>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</si>
  <si>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</si>
  <si>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</si>
  <si>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</si>
  <si>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</si>
  <si>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</si>
  <si>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</si>
  <si>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</si>
  <si>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</si>
  <si>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</si>
  <si>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</si>
  <si>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</si>
  <si>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</si>
  <si>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</si>
  <si>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</si>
  <si>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</si>
  <si>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</si>
  <si>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</si>
  <si>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</si>
  <si>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</si>
  <si>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</si>
  <si>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</si>
  <si>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</si>
  <si>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</si>
  <si>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</si>
  <si>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</si>
  <si>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</si>
  <si>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</si>
  <si>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</si>
  <si>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</si>
  <si>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</si>
  <si>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</si>
  <si>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</si>
  <si>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</si>
  <si>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</si>
  <si>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</si>
  <si>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</si>
  <si>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</si>
  <si>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</si>
  <si>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</si>
  <si>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</si>
  <si>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</si>
  <si>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</si>
  <si>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</si>
  <si>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</si>
  <si>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</si>
  <si>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</si>
  <si>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</si>
  <si>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</si>
  <si>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</si>
  <si>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</si>
  <si>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</si>
  <si>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</si>
  <si>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</si>
  <si>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</si>
  <si>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</si>
  <si>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</si>
  <si>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</si>
  <si>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</si>
  <si>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</si>
  <si>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</si>
  <si>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</si>
  <si>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</si>
  <si>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</si>
  <si>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</si>
  <si>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</si>
  <si>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</si>
  <si>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</si>
  <si>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</si>
  <si>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</si>
  <si>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</si>
  <si>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</si>
  <si>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</si>
  <si>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</si>
  <si>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</si>
  <si>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</si>
  <si>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</si>
  <si>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</si>
  <si>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</si>
  <si>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</si>
  <si>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</si>
  <si>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</si>
  <si>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</si>
  <si>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</si>
  <si>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</si>
  <si>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</si>
  <si>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</si>
  <si>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</si>
  <si>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</si>
  <si>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</si>
  <si>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</si>
  <si>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</si>
  <si>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</si>
  <si>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</si>
  <si>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</si>
  <si>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</si>
  <si>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</si>
  <si>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</si>
  <si>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</si>
  <si>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</si>
  <si>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</si>
  <si>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</si>
  <si>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</si>
  <si>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</si>
  <si>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</si>
  <si>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</si>
  <si>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</si>
  <si>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</si>
  <si>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</si>
  <si>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</si>
  <si>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</si>
  <si>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</si>
  <si>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</si>
  <si>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</si>
  <si>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</si>
  <si>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</si>
  <si>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</si>
  <si>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</si>
  <si>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</si>
  <si>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</si>
  <si>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</si>
  <si>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</si>
  <si>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</si>
  <si>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</si>
  <si>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</si>
  <si>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</si>
  <si>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</si>
  <si>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</si>
  <si>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</si>
  <si>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</si>
  <si>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</si>
  <si>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</si>
  <si>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</si>
  <si>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</si>
  <si>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</si>
  <si>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</si>
  <si>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</si>
  <si>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</si>
  <si>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</si>
  <si>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</si>
  <si>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</si>
  <si>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</si>
  <si>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</si>
  <si>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</si>
  <si>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</si>
  <si>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</si>
  <si>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</si>
  <si>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</si>
  <si>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</si>
  <si>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</si>
  <si>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</si>
  <si>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</si>
  <si>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</si>
  <si>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</si>
  <si>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</si>
  <si>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</si>
  <si>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</si>
  <si>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</si>
  <si>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</si>
  <si>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</si>
  <si>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</si>
  <si>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</si>
  <si>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</si>
  <si>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</si>
  <si>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</si>
  <si>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</si>
  <si>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</si>
  <si>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</si>
  <si>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</si>
  <si>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</si>
  <si>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</si>
  <si>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</si>
  <si>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</si>
  <si>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</si>
  <si>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</si>
  <si>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</si>
  <si>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</si>
  <si>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</si>
  <si>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</si>
  <si>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</si>
  <si>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</si>
  <si>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</si>
  <si>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</si>
  <si>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</si>
  <si>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</si>
  <si>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</si>
  <si>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</si>
  <si>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</si>
  <si>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</si>
  <si>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</si>
  <si>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</si>
  <si>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</si>
  <si>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</si>
  <si>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</si>
  <si>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</si>
  <si>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</si>
  <si>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</si>
  <si>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</si>
  <si>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</si>
  <si>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</si>
  <si>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</si>
  <si>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</si>
  <si>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</si>
  <si>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</si>
  <si>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</si>
  <si>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</si>
  <si>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</si>
  <si>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</si>
  <si>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</si>
  <si>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</si>
  <si>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</si>
  <si>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</si>
  <si>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</si>
  <si>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</si>
  <si>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</si>
  <si>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</si>
  <si>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</si>
  <si>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</si>
  <si>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</si>
  <si>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</si>
  <si>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</si>
  <si>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</si>
  <si>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</si>
  <si>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</si>
  <si>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</si>
  <si>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</si>
  <si>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</si>
  <si>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</si>
  <si>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</si>
  <si>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</si>
  <si>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</si>
  <si>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</si>
  <si>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</si>
  <si>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</si>
  <si>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</si>
  <si>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</si>
  <si>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</si>
  <si>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</si>
  <si>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</si>
  <si>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</si>
  <si>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</si>
  <si>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</si>
  <si>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</si>
  <si>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</si>
  <si>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</si>
  <si>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</si>
  <si>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</si>
  <si>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</si>
  <si>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</si>
  <si>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</si>
  <si>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</si>
  <si>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</si>
  <si>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</si>
  <si>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</si>
  <si>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</si>
  <si>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</si>
  <si>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</si>
  <si>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</si>
  <si>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</si>
  <si>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</si>
  <si>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</si>
  <si>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</si>
  <si>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</si>
  <si>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</si>
  <si>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</si>
  <si>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</si>
  <si>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</si>
  <si>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</si>
  <si>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</si>
  <si>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</si>
  <si>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</si>
  <si>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</si>
  <si>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</si>
  <si>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</si>
  <si>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</si>
  <si>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</si>
  <si>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</si>
  <si>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</si>
  <si>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</si>
  <si>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</si>
  <si>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</si>
  <si>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</si>
  <si>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</si>
  <si>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</si>
  <si>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</si>
  <si>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</si>
  <si>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</si>
  <si>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</si>
  <si>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</si>
  <si>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</si>
  <si>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</si>
  <si>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</si>
  <si>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</si>
  <si>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</si>
  <si>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</si>
  <si>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</si>
  <si>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</si>
  <si>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</si>
  <si>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</si>
  <si>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</si>
  <si>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</si>
  <si>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</si>
  <si>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</si>
  <si>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</si>
  <si>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</si>
  <si>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</si>
  <si>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</si>
  <si>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</si>
  <si>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</si>
  <si>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</si>
  <si>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</si>
  <si>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</si>
  <si>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</si>
  <si>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</si>
  <si>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</si>
  <si>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</si>
  <si>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</si>
  <si>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</si>
  <si>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</si>
  <si>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</si>
  <si>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</si>
  <si>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</si>
  <si>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</si>
  <si>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</si>
  <si>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</si>
  <si>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</si>
  <si>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</si>
  <si>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</si>
  <si>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</si>
  <si>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</si>
  <si>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</si>
  <si>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</si>
  <si>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</si>
  <si>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</si>
  <si>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</si>
  <si>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</si>
  <si>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</si>
  <si>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</si>
  <si>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</si>
  <si>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</si>
  <si>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</si>
  <si>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</si>
  <si>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</si>
  <si>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</si>
  <si>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</si>
  <si>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</si>
  <si>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</si>
  <si>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</si>
  <si>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</si>
  <si>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</si>
  <si>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</si>
  <si>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</si>
  <si>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</si>
  <si>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</si>
  <si>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</si>
  <si>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</si>
  <si>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</si>
  <si>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</si>
  <si>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</si>
  <si>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</si>
  <si>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</si>
  <si>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</si>
  <si>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</si>
  <si>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</si>
  <si>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</si>
  <si>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</si>
  <si>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</si>
  <si>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</si>
  <si>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</si>
  <si>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</si>
  <si>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</si>
  <si>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</si>
  <si>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</si>
  <si>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</si>
  <si>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</si>
  <si>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</si>
  <si>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</si>
  <si>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</si>
  <si>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</si>
  <si>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</si>
  <si>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</si>
  <si>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</si>
  <si>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</si>
  <si>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</si>
  <si>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</si>
  <si>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</si>
  <si>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</si>
  <si>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</si>
  <si>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</si>
  <si>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</si>
  <si>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</si>
  <si>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</si>
  <si>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</si>
  <si>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</si>
  <si>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</si>
  <si>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</si>
  <si>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</si>
  <si>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</si>
  <si>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</si>
  <si>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</si>
  <si>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</si>
  <si>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</si>
  <si>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</si>
  <si>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</si>
  <si>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</si>
  <si>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</si>
  <si>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</si>
  <si>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</si>
  <si>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</si>
  <si>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</si>
  <si>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</si>
  <si>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</si>
  <si>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</si>
  <si>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</si>
  <si>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</si>
  <si>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</si>
  <si>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</si>
  <si>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</si>
  <si>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</si>
  <si>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</si>
  <si>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</si>
  <si>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</si>
  <si>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</si>
  <si>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</si>
  <si>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</si>
  <si>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</si>
  <si>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</si>
  <si>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</si>
  <si>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</si>
  <si>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</si>
  <si>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</si>
  <si>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</si>
  <si>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</si>
  <si>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</si>
  <si>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</si>
  <si>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</si>
  <si>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</si>
  <si>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</si>
  <si>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</si>
  <si>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</si>
  <si>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</si>
  <si>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</si>
  <si>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</si>
  <si>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</si>
  <si>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</si>
  <si>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</si>
  <si>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</si>
  <si>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</si>
  <si>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</si>
  <si>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</si>
  <si>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</si>
  <si>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</si>
  <si>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</si>
  <si>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</si>
  <si>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</si>
  <si>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</si>
  <si>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</si>
  <si>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</si>
  <si>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</si>
  <si>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</si>
  <si>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</si>
  <si>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</si>
  <si>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</si>
  <si>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</si>
  <si>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</si>
  <si>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</si>
  <si>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</si>
  <si>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</si>
  <si>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</si>
  <si>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</si>
  <si>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</si>
  <si>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</si>
  <si>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</si>
  <si>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</si>
  <si>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</si>
  <si>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</si>
  <si>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</si>
  <si>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</si>
  <si>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</si>
  <si>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</si>
  <si>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</si>
  <si>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</si>
  <si>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</si>
  <si>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</si>
  <si>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</si>
  <si>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</si>
  <si>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</si>
  <si>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</si>
  <si>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</si>
  <si>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</si>
  <si>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</si>
  <si>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</si>
  <si>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</si>
  <si>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</si>
  <si>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</si>
  <si>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</si>
  <si>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</si>
  <si>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</si>
  <si>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</si>
  <si>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</si>
  <si>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</si>
  <si>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</si>
  <si>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</si>
  <si>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</si>
  <si>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</si>
  <si>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</si>
  <si>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</si>
  <si>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</si>
  <si>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</si>
  <si>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</si>
  <si>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</si>
  <si>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</si>
  <si>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</si>
  <si>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</si>
  <si>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</si>
  <si>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</si>
  <si>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</si>
  <si>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</si>
  <si>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</si>
  <si>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</si>
  <si>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</si>
  <si>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</si>
  <si>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</si>
  <si>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</si>
  <si>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</si>
  <si>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</si>
  <si>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</si>
  <si>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</si>
  <si>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</si>
  <si>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</si>
  <si>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</si>
  <si>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</si>
  <si>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</si>
  <si>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</si>
  <si>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</si>
  <si>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</si>
  <si>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</si>
  <si>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</si>
  <si>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</si>
  <si>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</si>
  <si>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</si>
  <si>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</si>
  <si>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</si>
  <si>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</si>
  <si>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</si>
  <si>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</si>
  <si>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</si>
  <si>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</si>
  <si>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</si>
  <si>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</si>
  <si>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</si>
  <si>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</si>
  <si>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</si>
  <si>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</si>
  <si>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</si>
  <si>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</si>
  <si>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</si>
  <si>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</si>
  <si>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</si>
  <si>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</si>
  <si>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</si>
  <si>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</si>
  <si>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</si>
  <si>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</si>
  <si>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</si>
  <si>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</si>
  <si>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</si>
  <si>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</si>
  <si>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</si>
  <si>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</si>
  <si>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</si>
  <si>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</si>
  <si>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</si>
  <si>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</si>
  <si>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</si>
  <si>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</si>
  <si>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</si>
  <si>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</si>
  <si>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</si>
  <si>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</si>
  <si>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</si>
  <si>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</si>
  <si>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</si>
  <si>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</si>
  <si>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</si>
  <si>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</si>
  <si>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</si>
  <si>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</si>
  <si>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</si>
  <si>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</si>
  <si>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</si>
  <si>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</si>
  <si>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</si>
  <si>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</si>
  <si>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</si>
  <si>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</si>
  <si>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</si>
  <si>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</si>
  <si>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</si>
  <si>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</si>
  <si>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</si>
  <si>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</si>
  <si>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</si>
  <si>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</si>
  <si>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</si>
  <si>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</si>
  <si>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</si>
  <si>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</si>
  <si>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</si>
  <si>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</si>
  <si>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</si>
  <si>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</si>
  <si>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</si>
  <si>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</si>
  <si>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</si>
  <si>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</si>
  <si>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</si>
  <si>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</si>
  <si>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</si>
  <si>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</si>
  <si>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</si>
  <si>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</si>
  <si>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</si>
  <si>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</si>
  <si>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</si>
  <si>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</si>
  <si>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</si>
  <si>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</si>
  <si>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</si>
  <si>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</si>
  <si>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</si>
  <si>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</si>
  <si>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</si>
  <si>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</si>
  <si>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</si>
  <si>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</si>
  <si>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</si>
  <si>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</si>
  <si>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</si>
  <si>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</si>
  <si>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</si>
  <si>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</si>
  <si>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</si>
  <si>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</si>
  <si>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</si>
  <si>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</si>
  <si>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</si>
  <si>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</si>
  <si>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</si>
  <si>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</si>
  <si>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</si>
  <si>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</si>
  <si>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</si>
  <si>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</si>
  <si>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</si>
  <si>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</si>
  <si>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</si>
  <si>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</si>
  <si>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</si>
  <si>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</si>
  <si>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</si>
  <si>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</si>
  <si>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</si>
  <si>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</si>
  <si>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</si>
  <si>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</si>
  <si>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</si>
  <si>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</si>
  <si>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</si>
  <si>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</si>
  <si>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</si>
  <si>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</si>
  <si>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</si>
  <si>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</si>
  <si>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</si>
  <si>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</si>
  <si>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</si>
  <si>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</si>
  <si>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</si>
  <si>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</si>
  <si>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</si>
  <si>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</si>
  <si>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</si>
  <si>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</si>
  <si>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</si>
  <si>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</si>
  <si>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</si>
  <si>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</si>
  <si>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</si>
  <si>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</si>
  <si>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</si>
  <si>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</si>
  <si>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</si>
  <si>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</si>
  <si>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</si>
  <si>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</si>
  <si>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</si>
  <si>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</si>
  <si>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</si>
  <si>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</si>
  <si>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</si>
  <si>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</si>
  <si>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</si>
  <si>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</si>
  <si>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</si>
  <si>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</si>
  <si>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</si>
  <si>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</si>
  <si>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</si>
  <si>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</si>
  <si>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</si>
  <si>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</si>
  <si>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</si>
  <si>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</si>
  <si>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</si>
  <si>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</si>
  <si>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</si>
  <si>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</si>
  <si>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</si>
  <si>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</si>
  <si>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</si>
  <si>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</si>
  <si>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</si>
  <si>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</si>
  <si>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</si>
  <si>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</si>
  <si>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</si>
  <si>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</si>
  <si>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</si>
  <si>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</si>
  <si>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</si>
  <si>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</si>
  <si>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</si>
  <si>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</si>
  <si>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</si>
  <si>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</si>
  <si>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</si>
  <si>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</si>
  <si>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</si>
  <si>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</si>
  <si>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</si>
  <si>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</si>
  <si>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</si>
  <si>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</si>
  <si>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</si>
  <si>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</si>
  <si>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</si>
  <si>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</si>
  <si>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</si>
  <si>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</si>
  <si>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</si>
  <si>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</si>
  <si>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</si>
  <si>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</si>
  <si>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</si>
  <si>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</si>
  <si>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</si>
  <si>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</si>
  <si>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</si>
  <si>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</si>
  <si>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</si>
  <si>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</si>
  <si>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</si>
  <si>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</si>
  <si>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</si>
  <si>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</si>
  <si>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</si>
  <si>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</si>
  <si>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</si>
  <si>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</si>
  <si>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</si>
  <si>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</si>
  <si>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</si>
  <si>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</si>
  <si>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</si>
  <si>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</si>
  <si>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</si>
  <si>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</si>
  <si>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</si>
  <si>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</si>
  <si>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</si>
  <si>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</si>
  <si>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</si>
  <si>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</si>
  <si>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</si>
  <si>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</si>
  <si>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</si>
  <si>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</si>
  <si>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</si>
  <si>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</si>
  <si>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</si>
  <si>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</si>
  <si>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</si>
  <si>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</si>
  <si>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</si>
  <si>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</si>
  <si>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</si>
  <si>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</si>
  <si>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</si>
  <si>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</si>
  <si>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</si>
  <si>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</si>
  <si>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</si>
  <si>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</si>
  <si>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</si>
  <si>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</si>
  <si>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</si>
  <si>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</si>
  <si>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</si>
  <si>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</si>
  <si>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</si>
  <si>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</si>
  <si>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</si>
  <si>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</si>
  <si>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</si>
  <si>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</si>
  <si>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</si>
  <si>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</si>
  <si>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</si>
  <si>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</si>
  <si>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</si>
  <si>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</si>
  <si>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</si>
  <si>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</si>
  <si>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</si>
  <si>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</si>
  <si>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</si>
  <si>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</si>
  <si>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</si>
  <si>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</si>
  <si>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</si>
  <si>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</si>
  <si>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</si>
  <si>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</si>
  <si>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</si>
  <si>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</si>
  <si>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</si>
  <si>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</si>
  <si>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</si>
  <si>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</si>
  <si>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</si>
  <si>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</si>
  <si>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</si>
  <si>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</si>
  <si>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</si>
  <si>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</si>
  <si>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</si>
  <si>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</si>
  <si>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</si>
  <si>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</si>
  <si>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</si>
  <si>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</si>
  <si>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</si>
  <si>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</si>
  <si>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</si>
  <si>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</si>
  <si>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</si>
  <si>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</si>
  <si>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</si>
  <si>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</si>
  <si>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</si>
  <si>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</si>
  <si>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</si>
  <si>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</si>
  <si>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</si>
  <si>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</si>
  <si>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</si>
  <si>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</si>
  <si>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</si>
  <si>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</si>
  <si>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</si>
  <si>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</si>
  <si>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</si>
  <si>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</si>
  <si>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</si>
  <si>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</si>
  <si>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</si>
  <si>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</si>
  <si>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</si>
  <si>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</si>
  <si>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</si>
  <si>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</si>
  <si>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</si>
  <si>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</si>
  <si>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</si>
  <si>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</si>
  <si>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</si>
  <si>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</si>
  <si>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</si>
  <si>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</si>
  <si>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</si>
  <si>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</si>
  <si>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</si>
  <si>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</si>
  <si>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</si>
  <si>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</si>
  <si>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</si>
  <si>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</si>
  <si>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</si>
  <si>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</si>
  <si>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</si>
  <si>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</si>
  <si>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</si>
  <si>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</si>
  <si>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</si>
  <si>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</si>
  <si>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</si>
  <si>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</si>
  <si>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</si>
  <si>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</si>
  <si>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</si>
  <si>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</si>
  <si>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</si>
  <si>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</si>
  <si>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</si>
  <si>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</si>
  <si>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</si>
  <si>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</si>
  <si>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</si>
  <si>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</si>
  <si>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</si>
  <si>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</si>
  <si>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</si>
  <si>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</si>
  <si>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</si>
  <si>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</si>
  <si>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</si>
  <si>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</si>
  <si>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</si>
  <si>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</si>
  <si>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</si>
  <si>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</si>
  <si>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</si>
  <si>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</si>
  <si>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</si>
  <si>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</si>
  <si>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</si>
  <si>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</si>
  <si>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</si>
  <si>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</si>
  <si>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</si>
  <si>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</si>
  <si>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</si>
  <si>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</si>
  <si>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</si>
  <si>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</si>
  <si>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</si>
  <si>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</si>
  <si>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</si>
  <si>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</si>
  <si>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</si>
  <si>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</si>
  <si>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</si>
  <si>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</si>
  <si>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</si>
  <si>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</si>
  <si>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</si>
  <si>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</si>
  <si>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</si>
  <si>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</si>
  <si>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</si>
  <si>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</si>
  <si>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</si>
  <si>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</si>
  <si>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</si>
  <si>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</si>
  <si>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</si>
  <si>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</si>
  <si>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</si>
  <si>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</si>
  <si>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</si>
  <si>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</si>
  <si>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</si>
  <si>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</si>
  <si>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</si>
  <si>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</si>
  <si>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</si>
  <si>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</si>
  <si>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</si>
  <si>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</si>
  <si>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</si>
  <si>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</si>
  <si>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</si>
  <si>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</si>
  <si>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</si>
  <si>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</si>
  <si>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</si>
  <si>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</si>
  <si>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</si>
  <si>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</si>
  <si>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</si>
  <si>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</si>
  <si>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</si>
  <si>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</si>
  <si>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</si>
  <si>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</si>
  <si>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</si>
  <si>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</si>
  <si>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</si>
  <si>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</si>
  <si>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</si>
  <si>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</si>
  <si>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</si>
  <si>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</si>
  <si>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</si>
  <si>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</si>
  <si>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</si>
  <si>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</si>
  <si>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</si>
  <si>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</si>
  <si>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</si>
  <si>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</si>
  <si>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</si>
  <si>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</si>
  <si>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</si>
  <si>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</si>
  <si>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</si>
  <si>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</si>
  <si>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</si>
  <si>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</si>
  <si>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</si>
  <si>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</si>
  <si>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</si>
  <si>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</si>
  <si>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</si>
  <si>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</si>
  <si>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</si>
  <si>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</si>
  <si>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</si>
  <si>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</si>
  <si>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</si>
  <si>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</si>
  <si>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</si>
  <si>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</si>
  <si>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</si>
  <si>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</si>
  <si>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</si>
  <si>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</si>
  <si>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</si>
  <si>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</si>
  <si>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</si>
  <si>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</si>
  <si>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</si>
  <si>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</si>
  <si>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</si>
  <si>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</si>
  <si>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</si>
  <si>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</si>
  <si>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</si>
  <si>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</si>
  <si>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</si>
  <si>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</si>
  <si>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</si>
  <si>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</si>
  <si>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</si>
  <si>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</si>
  <si>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</si>
  <si>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</si>
  <si>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</si>
  <si>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</si>
  <si>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</si>
  <si>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</si>
  <si>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</si>
  <si>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</si>
  <si>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</si>
  <si>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</si>
  <si>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</si>
  <si>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</si>
  <si>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</si>
  <si>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</si>
  <si>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</si>
  <si>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</si>
  <si>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</si>
  <si>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</si>
  <si>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</si>
  <si>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</si>
  <si>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</si>
  <si>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</si>
  <si>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</si>
  <si>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</si>
  <si>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</si>
  <si>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</si>
  <si>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</si>
  <si>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</si>
  <si>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</si>
  <si>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</si>
  <si>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</si>
  <si>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</si>
  <si>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</si>
  <si>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</si>
  <si>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</si>
  <si>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</si>
  <si>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</si>
  <si>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</si>
  <si>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</si>
  <si>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</si>
  <si>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</si>
  <si>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</si>
  <si>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</si>
  <si>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</si>
  <si>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</si>
  <si>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</si>
  <si>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</si>
  <si>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</si>
  <si>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</si>
  <si>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</si>
  <si>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</si>
  <si>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</si>
  <si>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</si>
  <si>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</si>
  <si>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</si>
  <si>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</si>
  <si>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</si>
  <si>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</si>
  <si>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</si>
  <si>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</si>
  <si>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</si>
  <si>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</si>
  <si>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</si>
  <si>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</si>
  <si>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</si>
  <si>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</si>
  <si>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</si>
  <si>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</si>
  <si>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</si>
  <si>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</si>
  <si>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</si>
  <si>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</si>
  <si>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</si>
  <si>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</si>
  <si>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</si>
  <si>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</si>
  <si>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</si>
  <si>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</si>
  <si>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</si>
  <si>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</si>
  <si>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</si>
  <si>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</si>
  <si>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</si>
  <si>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</si>
  <si>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</si>
  <si>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</si>
  <si>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</si>
  <si>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</si>
  <si>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</si>
  <si>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</si>
  <si>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</si>
  <si>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</si>
  <si>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</si>
  <si>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</si>
  <si>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</si>
  <si>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</si>
  <si>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</si>
  <si>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</si>
  <si>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</si>
  <si>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</si>
  <si>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</si>
  <si>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</si>
  <si>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</si>
  <si>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</si>
  <si>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</si>
  <si>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</si>
  <si>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</si>
  <si>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</si>
  <si>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</si>
  <si>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</si>
  <si>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</si>
  <si>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</si>
  <si>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</si>
  <si>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</si>
  <si>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</si>
  <si>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</si>
  <si>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</si>
  <si>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</si>
  <si>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</si>
  <si>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</si>
  <si>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</si>
  <si>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</si>
  <si>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</si>
  <si>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</si>
  <si>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</si>
  <si>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</si>
  <si>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</si>
  <si>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</si>
  <si>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</si>
  <si>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</si>
  <si>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</si>
  <si>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</si>
  <si>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</si>
  <si>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</si>
  <si>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</si>
  <si>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</si>
  <si>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</si>
  <si>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</si>
  <si>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</si>
  <si>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</si>
  <si>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</si>
  <si>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</si>
  <si>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</si>
  <si>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</si>
  <si>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</si>
  <si>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</si>
  <si>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</si>
  <si>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</si>
  <si>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</si>
  <si>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</si>
  <si>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</si>
  <si>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</si>
  <si>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</si>
  <si>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</si>
  <si>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</si>
  <si>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</si>
  <si>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</si>
  <si>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</si>
  <si>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</si>
  <si>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</si>
  <si>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</si>
  <si>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</si>
  <si>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</si>
  <si>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</si>
  <si>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</si>
  <si>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</si>
  <si>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</si>
  <si>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</si>
  <si>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</si>
  <si>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</si>
  <si>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</si>
  <si>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</si>
  <si>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</si>
  <si>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</si>
  <si>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</si>
  <si>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</si>
  <si>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</si>
  <si>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</si>
  <si>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</si>
  <si>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</si>
  <si>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</si>
  <si>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</si>
  <si>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</si>
  <si>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</si>
  <si>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</si>
  <si>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</si>
  <si>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</si>
  <si>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</si>
  <si>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</si>
  <si>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</si>
  <si>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</si>
  <si>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</si>
  <si>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</si>
  <si>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</si>
  <si>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</si>
  <si>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</si>
  <si>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</si>
  <si>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</si>
  <si>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</si>
  <si>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</si>
  <si>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</si>
  <si>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</si>
  <si>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</si>
  <si>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</si>
  <si>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</si>
  <si>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</si>
  <si>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</si>
  <si>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</si>
  <si>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</si>
  <si>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</si>
  <si>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</si>
  <si>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</si>
  <si>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</si>
  <si>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</si>
  <si>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</si>
  <si>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</si>
  <si>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</si>
  <si>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</si>
  <si>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</si>
  <si>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</si>
  <si>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</si>
  <si>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</si>
  <si>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</si>
  <si>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</si>
  <si>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</si>
  <si>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</si>
  <si>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</si>
  <si>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</si>
  <si>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</si>
  <si>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</si>
  <si>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</si>
  <si>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</si>
  <si>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</si>
  <si>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</si>
  <si>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</si>
  <si>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</si>
  <si>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</si>
  <si>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</si>
  <si>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</si>
  <si>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</si>
  <si>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</si>
  <si>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</si>
  <si>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</si>
  <si>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</si>
  <si>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</si>
  <si>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</si>
  <si>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</si>
  <si>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</si>
  <si>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</si>
  <si>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</si>
  <si>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</si>
  <si>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</si>
  <si>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</si>
  <si>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</si>
  <si>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</si>
  <si>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</si>
  <si>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</si>
  <si>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</si>
  <si>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</si>
  <si>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</si>
  <si>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</si>
  <si>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</si>
  <si>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</si>
  <si>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</si>
  <si>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</si>
  <si>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</si>
  <si>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</si>
  <si>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</si>
  <si>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</si>
  <si>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</si>
  <si>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</si>
  <si>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</si>
  <si>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</si>
  <si>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</si>
  <si>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</si>
  <si>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</si>
  <si>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</si>
  <si>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</si>
  <si>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</si>
  <si>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</si>
  <si>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</si>
  <si>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</si>
  <si>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</si>
  <si>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</si>
  <si>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</si>
  <si>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</si>
  <si>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</si>
  <si>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</si>
  <si>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</si>
  <si>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</si>
  <si>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</si>
  <si>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</si>
  <si>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</si>
  <si>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</si>
  <si>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</si>
  <si>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</si>
  <si>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</si>
  <si>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</si>
  <si>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</si>
  <si>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</si>
  <si>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</si>
  <si>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</si>
  <si>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</si>
  <si>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</si>
  <si>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</si>
  <si>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</si>
  <si>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</si>
  <si>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</si>
  <si>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</si>
  <si>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</si>
  <si>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</si>
  <si>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</si>
  <si>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</si>
  <si>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</si>
  <si>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</si>
  <si>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</si>
  <si>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</si>
  <si>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</si>
  <si>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</si>
  <si>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</si>
  <si>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</si>
  <si>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</si>
  <si>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</si>
  <si>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</si>
  <si>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</si>
  <si>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</si>
  <si>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</si>
  <si>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</si>
  <si>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</si>
  <si>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</si>
  <si>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</si>
  <si>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</si>
  <si>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</si>
  <si>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</si>
  <si>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</si>
  <si>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</si>
  <si>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</si>
  <si>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</si>
  <si>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</si>
  <si>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</si>
  <si>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</si>
  <si>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</si>
  <si>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</si>
  <si>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</si>
  <si>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</si>
  <si>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</si>
  <si>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</si>
  <si>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</si>
  <si>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</si>
  <si>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</si>
  <si>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</si>
  <si>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</si>
  <si>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</si>
  <si>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</si>
  <si>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</si>
  <si>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</si>
  <si>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</si>
  <si>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</si>
  <si>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</si>
  <si>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</si>
  <si>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</si>
  <si>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</si>
  <si>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</si>
  <si>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</si>
  <si>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</si>
  <si>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</si>
  <si>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</si>
  <si>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</si>
  <si>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</si>
  <si>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</si>
  <si>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</si>
  <si>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</si>
  <si>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</si>
  <si>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</si>
  <si>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</si>
  <si>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</si>
  <si>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</si>
  <si>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</si>
  <si>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</si>
  <si>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</si>
  <si>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</si>
  <si>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</si>
  <si>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</si>
  <si>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</si>
  <si>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</si>
  <si>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</si>
  <si>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</si>
  <si>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</si>
  <si>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</si>
  <si>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</si>
  <si>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</si>
  <si>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</si>
  <si>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</si>
  <si>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</si>
  <si>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</si>
  <si>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</si>
  <si>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</si>
  <si>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</si>
  <si>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</si>
  <si>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</si>
  <si>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</si>
  <si>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</si>
  <si>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</si>
  <si>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</si>
  <si>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</si>
  <si>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</si>
  <si>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</si>
  <si>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</si>
  <si>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</si>
  <si>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</si>
  <si>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</si>
  <si>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</si>
  <si>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</si>
  <si>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</si>
  <si>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</si>
  <si>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</si>
  <si>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</si>
  <si>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</si>
  <si>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</si>
  <si>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</si>
  <si>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</si>
  <si>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</si>
  <si>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</si>
  <si>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</si>
  <si>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</si>
  <si>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</si>
  <si>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</si>
  <si>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</si>
  <si>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</si>
  <si>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</si>
  <si>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</si>
  <si>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</si>
  <si>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</si>
  <si>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</si>
  <si>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</si>
  <si>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</si>
  <si>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</si>
  <si>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</si>
  <si>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</si>
  <si>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</si>
  <si>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</si>
  <si>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</si>
  <si>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</si>
  <si>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</si>
  <si>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</si>
  <si>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</si>
  <si>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</si>
  <si>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</si>
  <si>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</si>
  <si>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</si>
  <si>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</si>
  <si>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</si>
  <si>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</si>
  <si>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</si>
  <si>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</si>
  <si>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</si>
  <si>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</si>
  <si>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</si>
  <si>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</si>
  <si>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</si>
  <si>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</si>
  <si>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</si>
  <si>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</si>
  <si>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</si>
  <si>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</si>
  <si>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</si>
  <si>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</si>
  <si>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</si>
  <si>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</si>
  <si>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</si>
  <si>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</si>
  <si>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</si>
  <si>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</si>
  <si>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</si>
  <si>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</si>
  <si>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</si>
  <si>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</si>
  <si>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</si>
  <si>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</si>
  <si>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</si>
  <si>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</si>
  <si>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</si>
  <si>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</si>
  <si>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</si>
  <si>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</si>
  <si>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</si>
  <si>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</si>
  <si>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</si>
  <si>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</si>
  <si>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</si>
  <si>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</si>
  <si>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</si>
  <si>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</si>
  <si>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</si>
  <si>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</si>
  <si>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</si>
  <si>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</si>
  <si>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</si>
  <si>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</si>
  <si>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</si>
  <si>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</si>
  <si>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</si>
  <si>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</si>
  <si>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</si>
  <si>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</si>
  <si>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</si>
  <si>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</si>
  <si>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</si>
  <si>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</si>
  <si>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</si>
  <si>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</si>
  <si>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</si>
  <si>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</si>
  <si>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</si>
  <si>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</si>
  <si>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</si>
  <si>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</si>
  <si>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</si>
  <si>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</si>
  <si>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</si>
  <si>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</si>
  <si>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</si>
  <si>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</si>
  <si>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</si>
  <si>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</si>
  <si>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</si>
  <si>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</si>
  <si>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</si>
  <si>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</si>
  <si>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</si>
  <si>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</si>
  <si>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</si>
  <si>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</si>
  <si>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</si>
  <si>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</si>
  <si>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</si>
  <si>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</si>
  <si>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</si>
  <si>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</si>
  <si>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</si>
  <si>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</si>
  <si>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</si>
  <si>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</si>
  <si>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</si>
  <si>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</si>
  <si>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</si>
  <si>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</si>
  <si>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</si>
  <si>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</si>
  <si>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</si>
  <si>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</si>
  <si>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</si>
  <si>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</si>
  <si>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</si>
  <si>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</si>
  <si>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</si>
  <si>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</si>
  <si>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</si>
  <si>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</si>
  <si>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</si>
  <si>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</si>
  <si>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</si>
  <si>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</si>
  <si>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</si>
  <si>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</si>
  <si>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</si>
  <si>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</si>
  <si>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</si>
  <si>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</si>
  <si>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</si>
  <si>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</si>
  <si>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</si>
  <si>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</si>
  <si>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</si>
  <si>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</si>
  <si>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</si>
  <si>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</si>
  <si>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</si>
  <si>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</si>
  <si>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</si>
  <si>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</si>
  <si>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</si>
  <si>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</si>
  <si>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</si>
  <si>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</si>
  <si>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</si>
  <si>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</si>
  <si>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</si>
  <si>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</si>
  <si>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</si>
  <si>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</si>
  <si>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</si>
  <si>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</si>
  <si>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</si>
  <si>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</si>
  <si>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</si>
  <si>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</si>
  <si>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</si>
  <si>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</si>
  <si>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</si>
  <si>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</si>
  <si>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</si>
  <si>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</si>
  <si>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</si>
  <si>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</si>
  <si>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</si>
  <si>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</si>
  <si>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</si>
  <si>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</si>
  <si>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</si>
  <si>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</si>
  <si>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</si>
  <si>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</si>
  <si>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</si>
  <si>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</si>
  <si>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</si>
  <si>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</si>
  <si>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</si>
  <si>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</si>
  <si>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</si>
  <si>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</si>
  <si>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</si>
  <si>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</si>
  <si>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</si>
  <si>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</si>
  <si>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</si>
  <si>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</si>
  <si>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</si>
  <si>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</si>
  <si>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</si>
  <si>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</si>
  <si>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</si>
  <si>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</si>
  <si>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</si>
  <si>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</si>
  <si>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</si>
  <si>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</si>
  <si>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</si>
  <si>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</si>
  <si>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</si>
  <si>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</si>
  <si>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</si>
  <si>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</si>
  <si>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</si>
  <si>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</si>
  <si>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</si>
  <si>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</si>
  <si>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</si>
  <si>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</si>
  <si>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</si>
  <si>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</si>
  <si>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</si>
  <si>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</si>
  <si>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</si>
  <si>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</si>
  <si>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</si>
  <si>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</si>
  <si>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</si>
  <si>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</si>
  <si>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</si>
  <si>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</si>
  <si>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</si>
  <si>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</si>
  <si>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</si>
  <si>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</si>
  <si>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</si>
  <si>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</si>
  <si>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</si>
  <si>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</si>
  <si>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</si>
  <si>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</si>
  <si>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</si>
  <si>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</si>
  <si>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</si>
  <si>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</si>
  <si>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</si>
  <si>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</si>
  <si>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</si>
  <si>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</si>
  <si>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</si>
  <si>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</si>
  <si>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</si>
  <si>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</si>
  <si>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</si>
  <si>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</si>
  <si>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</si>
  <si>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</si>
  <si>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</si>
  <si>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</si>
  <si>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</si>
  <si>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</si>
  <si>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</si>
  <si>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</si>
  <si>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</si>
  <si>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</si>
  <si>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</si>
  <si>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</si>
  <si>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</si>
  <si>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</si>
  <si>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</si>
  <si>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</si>
  <si>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</si>
  <si>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</si>
  <si>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</si>
  <si>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</si>
  <si>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</si>
  <si>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</si>
  <si>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</si>
  <si>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</si>
  <si>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</si>
  <si>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</si>
  <si>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</si>
  <si>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</si>
  <si>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</si>
  <si>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</si>
  <si>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</si>
  <si>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</si>
  <si>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</si>
  <si>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</si>
  <si>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</si>
  <si>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</si>
  <si>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</si>
  <si>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</si>
  <si>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</si>
  <si>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</si>
  <si>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</si>
  <si>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</si>
  <si>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</si>
  <si>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</si>
  <si>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</si>
  <si>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</si>
  <si>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</si>
  <si>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</si>
  <si>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</si>
  <si>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</si>
  <si>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</si>
  <si>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</si>
  <si>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</si>
  <si>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</si>
  <si>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</si>
  <si>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</si>
  <si>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</si>
  <si>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</si>
  <si>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</si>
  <si>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</si>
  <si>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</si>
  <si>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</si>
  <si>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</si>
  <si>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</si>
  <si>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</si>
  <si>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</si>
  <si>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</si>
  <si>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</si>
  <si>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</si>
  <si>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</si>
  <si>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</si>
  <si>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</si>
  <si>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</si>
  <si>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</si>
  <si>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</si>
  <si>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</si>
  <si>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</si>
  <si>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</si>
  <si>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</si>
  <si>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</si>
  <si>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</si>
  <si>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</si>
  <si>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</si>
  <si>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</si>
  <si>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</si>
  <si>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</si>
  <si>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</si>
  <si>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</si>
  <si>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</si>
  <si>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</si>
  <si>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</si>
  <si>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</si>
  <si>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</si>
  <si>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</si>
  <si>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</si>
  <si>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</si>
  <si>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</si>
  <si>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</si>
  <si>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</si>
  <si>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</si>
  <si>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</si>
  <si>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</si>
  <si>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</si>
  <si>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</si>
  <si>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</si>
  <si>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</si>
  <si>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</si>
  <si>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</si>
  <si>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</si>
  <si>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</si>
  <si>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</si>
  <si>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</si>
  <si>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</si>
  <si>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</si>
  <si>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</si>
  <si>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</si>
  <si>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</si>
  <si>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</si>
  <si>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</si>
  <si>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</si>
  <si>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</si>
  <si>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</si>
  <si>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</si>
  <si>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</si>
  <si>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</si>
  <si>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</si>
  <si>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</si>
  <si>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</si>
  <si>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</si>
  <si>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</si>
  <si>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</si>
  <si>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</si>
  <si>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</si>
  <si>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</si>
  <si>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</si>
  <si>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</si>
  <si>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</si>
  <si>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</si>
  <si>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</si>
  <si>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</si>
  <si>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</si>
  <si>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</si>
  <si>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</si>
  <si>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</si>
  <si>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</si>
  <si>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</si>
  <si>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</si>
  <si>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</si>
  <si>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</si>
  <si>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</si>
  <si>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</si>
  <si>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</si>
  <si>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</si>
  <si>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</si>
  <si>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</si>
  <si>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</si>
  <si>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</si>
  <si>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</si>
  <si>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</si>
  <si>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</si>
  <si>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</si>
  <si>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</si>
  <si>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</si>
  <si>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</si>
  <si>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</si>
  <si>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</si>
  <si>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</si>
  <si>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</si>
  <si>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</si>
  <si>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</si>
  <si>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</si>
  <si>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</si>
  <si>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</si>
  <si>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</si>
  <si>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</si>
  <si>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</si>
  <si>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</si>
  <si>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</si>
  <si>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</si>
  <si>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</si>
  <si>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</si>
  <si>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</si>
  <si>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</si>
  <si>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</si>
  <si>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</si>
  <si>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</si>
  <si>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</si>
  <si>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</si>
  <si>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</si>
  <si>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</si>
  <si>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</si>
  <si>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</si>
  <si>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</si>
  <si>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</si>
  <si>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</si>
  <si>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</si>
  <si>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</si>
  <si>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</si>
  <si>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</si>
  <si>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</si>
  <si>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</si>
  <si>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</si>
  <si>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</si>
  <si>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</si>
  <si>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</si>
  <si>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</si>
  <si>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</si>
  <si>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</si>
  <si>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</si>
  <si>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</si>
  <si>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</si>
  <si>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</si>
  <si>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</si>
  <si>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</si>
  <si>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</si>
  <si>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</si>
  <si>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</si>
  <si>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</si>
  <si>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</si>
  <si>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</si>
  <si>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</si>
  <si>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</si>
  <si>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</si>
  <si>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</si>
  <si>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</si>
  <si>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</si>
  <si>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</si>
  <si>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</si>
  <si>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</si>
  <si>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</si>
  <si>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</si>
  <si>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</si>
  <si>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</si>
  <si>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</si>
  <si>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</si>
  <si>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</si>
  <si>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</si>
  <si>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</si>
  <si>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</si>
  <si>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</si>
  <si>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</si>
  <si>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</si>
  <si>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</si>
  <si>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</si>
  <si>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</si>
  <si>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</si>
  <si>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</si>
  <si>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</si>
  <si>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</si>
  <si>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</si>
  <si>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</si>
  <si>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</si>
  <si>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</si>
  <si>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</si>
  <si>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</si>
  <si>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</si>
  <si>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</si>
  <si>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</si>
  <si>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</si>
  <si>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</si>
  <si>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</si>
  <si>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</si>
  <si>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</si>
  <si>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</si>
  <si>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</si>
  <si>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</si>
  <si>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</si>
  <si>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</si>
  <si>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</si>
  <si>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</si>
  <si>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</si>
  <si>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</si>
  <si>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</si>
  <si>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</si>
  <si>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</si>
  <si>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</si>
  <si>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</si>
  <si>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</si>
  <si>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</si>
  <si>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</si>
  <si>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</si>
  <si>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</si>
  <si>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</si>
  <si>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</si>
  <si>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</si>
  <si>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</si>
  <si>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</si>
  <si>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</si>
  <si>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</si>
  <si>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</si>
  <si>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</si>
  <si>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</si>
  <si>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</si>
  <si>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</si>
  <si>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</si>
  <si>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</si>
  <si>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</si>
  <si>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</si>
  <si>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</si>
  <si>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</si>
  <si>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</si>
  <si>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</si>
  <si>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</si>
  <si>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</si>
  <si>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</si>
  <si>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</si>
  <si>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</si>
  <si>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</si>
  <si>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</si>
  <si>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</si>
  <si>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</si>
  <si>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</si>
  <si>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</si>
  <si>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</si>
  <si>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</si>
  <si>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</si>
  <si>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</si>
  <si>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</si>
  <si>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</si>
  <si>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</si>
  <si>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</si>
  <si>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</si>
  <si>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</si>
  <si>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</si>
  <si>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</si>
  <si>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</si>
  <si>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</si>
  <si>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</si>
  <si>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</si>
  <si>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</si>
  <si>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</si>
  <si>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</si>
  <si>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</si>
  <si>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</si>
  <si>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</si>
  <si>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</si>
  <si>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</si>
  <si>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</si>
  <si>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</si>
  <si>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</si>
  <si>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</si>
  <si>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</si>
  <si>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</si>
  <si>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</si>
  <si>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</si>
  <si>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</si>
  <si>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</si>
  <si>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</si>
  <si>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</si>
  <si>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</si>
  <si>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</si>
  <si>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</si>
  <si>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</si>
  <si>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</si>
  <si>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</si>
  <si>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</si>
  <si>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</si>
  <si>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</si>
  <si>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</si>
  <si>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</si>
  <si>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</si>
  <si>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</si>
  <si>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</si>
  <si>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</si>
  <si>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</si>
  <si>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</si>
  <si>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</si>
  <si>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</si>
  <si>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</si>
  <si>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</si>
  <si>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</si>
  <si>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</si>
  <si>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</si>
  <si>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</si>
  <si>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</si>
  <si>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</si>
  <si>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</si>
  <si>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</si>
  <si>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</si>
  <si>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</si>
  <si>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</si>
  <si>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</si>
  <si>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</si>
  <si>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</si>
  <si>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</si>
  <si>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</si>
  <si>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</si>
  <si>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</si>
  <si>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</si>
  <si>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</si>
  <si>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</si>
  <si>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</si>
  <si>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</si>
  <si>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</si>
  <si>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</si>
  <si>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</si>
  <si>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</si>
  <si>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</si>
  <si>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</si>
  <si>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</si>
  <si>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</si>
  <si>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</si>
  <si>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</si>
  <si>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</si>
  <si>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</si>
  <si>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</si>
  <si>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</si>
  <si>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</si>
  <si>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</si>
  <si>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</si>
  <si>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</si>
  <si>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</si>
  <si>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</si>
  <si>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</si>
  <si>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</si>
  <si>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</si>
  <si>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</si>
  <si>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</si>
  <si>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</si>
  <si>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</si>
  <si>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</si>
  <si>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</si>
  <si>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</si>
  <si>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</si>
  <si>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</si>
  <si>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</si>
  <si>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</si>
  <si>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</si>
  <si>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</si>
  <si>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</si>
  <si>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</si>
  <si>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</si>
  <si>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</si>
  <si>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</si>
  <si>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</si>
  <si>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</si>
  <si>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</si>
  <si>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</si>
  <si>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</si>
  <si>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</si>
  <si>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</si>
  <si>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</si>
  <si>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</si>
  <si>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</si>
  <si>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</si>
  <si>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</si>
  <si>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</si>
  <si>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</si>
  <si>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</si>
  <si>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</si>
  <si>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</si>
  <si>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</si>
  <si>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</si>
  <si>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</si>
  <si>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</si>
  <si>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</si>
  <si>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</si>
  <si>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</si>
  <si>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</si>
  <si>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</si>
  <si>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</si>
  <si>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</si>
  <si>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</si>
  <si>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</si>
  <si>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</si>
  <si>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</si>
  <si>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</si>
  <si>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</si>
  <si>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</si>
  <si>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</si>
  <si>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</si>
  <si>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</si>
  <si>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</si>
  <si>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</si>
  <si>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</si>
  <si>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</si>
  <si>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</si>
  <si>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</si>
  <si>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</si>
  <si>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</si>
  <si>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</si>
  <si>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</si>
  <si>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</si>
  <si>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</si>
  <si>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</si>
  <si>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</si>
  <si>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</si>
  <si>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</si>
  <si>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</si>
  <si>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</si>
  <si>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</si>
  <si>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</si>
  <si>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</si>
  <si>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</si>
  <si>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</si>
  <si>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</si>
  <si>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</si>
  <si>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</si>
  <si>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</si>
  <si>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</si>
  <si>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</si>
  <si>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</si>
  <si>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</si>
  <si>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</si>
  <si>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</si>
  <si>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</si>
  <si>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</si>
  <si>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</si>
  <si>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</si>
  <si>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</si>
  <si>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</si>
  <si>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</si>
  <si>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</si>
  <si>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</si>
  <si>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</si>
  <si>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</si>
  <si>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</si>
  <si>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</si>
  <si>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</si>
  <si>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</si>
  <si>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</si>
  <si>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</si>
  <si>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</si>
  <si>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</si>
  <si>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</si>
  <si>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</si>
  <si>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</si>
  <si>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</si>
  <si>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</si>
  <si>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</si>
  <si>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</si>
  <si>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</si>
  <si>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</si>
  <si>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</si>
  <si>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</si>
  <si>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</si>
  <si>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</si>
  <si>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</si>
  <si>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</si>
  <si>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</si>
  <si>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</si>
  <si>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</si>
  <si>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</si>
  <si>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</si>
  <si>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</si>
  <si>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</si>
  <si>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</si>
  <si>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</si>
  <si>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</si>
  <si>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</si>
  <si>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</si>
  <si>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</si>
  <si>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</si>
  <si>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</si>
  <si>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</si>
  <si>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</si>
  <si>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</si>
  <si>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</si>
  <si>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</si>
  <si>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</si>
  <si>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</si>
  <si>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</si>
  <si>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</si>
  <si>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</si>
  <si>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</si>
  <si>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</si>
  <si>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</si>
  <si>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</si>
  <si>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</si>
  <si>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</si>
  <si>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</si>
  <si>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</si>
  <si>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</si>
  <si>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</si>
  <si>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</si>
  <si>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</si>
  <si>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</si>
  <si>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</si>
  <si>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</si>
  <si>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</si>
  <si>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</si>
  <si>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</si>
  <si>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</si>
  <si>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</si>
  <si>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</si>
  <si>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</si>
  <si>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</si>
  <si>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</si>
  <si>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</si>
  <si>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</si>
  <si>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</si>
  <si>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</si>
  <si>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</si>
  <si>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</si>
  <si>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</si>
  <si>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</si>
  <si>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</si>
  <si>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</si>
  <si>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</si>
  <si>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</si>
  <si>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</si>
  <si>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</si>
  <si>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</si>
  <si>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</si>
  <si>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</si>
  <si>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</si>
  <si>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</si>
  <si>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</si>
  <si>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</si>
  <si>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</si>
  <si>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</si>
  <si>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</si>
  <si>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</si>
  <si>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</si>
  <si>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</si>
  <si>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</si>
  <si>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</si>
  <si>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</si>
  <si>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</si>
  <si>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</si>
  <si>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</si>
  <si>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</si>
  <si>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</si>
  <si>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</si>
  <si>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</si>
  <si>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</si>
  <si>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</si>
  <si>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</si>
  <si>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</si>
  <si>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</si>
  <si>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</si>
  <si>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</si>
  <si>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</si>
  <si>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</si>
  <si>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</si>
  <si>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</si>
  <si>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</si>
  <si>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</si>
  <si>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</si>
  <si>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</si>
  <si>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</si>
  <si>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</si>
  <si>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</si>
  <si>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</si>
  <si>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</si>
  <si>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</si>
  <si>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</si>
  <si>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</si>
  <si>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</si>
  <si>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</si>
  <si>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</si>
  <si>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</si>
  <si>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</si>
  <si>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</si>
  <si>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</si>
  <si>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</si>
  <si>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</si>
  <si>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</si>
  <si>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</si>
  <si>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</si>
  <si>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</si>
  <si>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</si>
  <si>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</si>
  <si>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</si>
  <si>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</si>
  <si>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</si>
  <si>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</si>
  <si>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</si>
  <si>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</si>
  <si>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</si>
  <si>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</si>
  <si>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</si>
  <si>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</si>
  <si>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</si>
  <si>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</si>
  <si>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</si>
  <si>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</si>
  <si>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</si>
  <si>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</si>
  <si>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</si>
  <si>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</si>
  <si>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</si>
  <si>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</si>
  <si>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</si>
  <si>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</si>
  <si>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</si>
  <si>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</si>
  <si>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</si>
  <si>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</si>
  <si>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</si>
  <si>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</si>
  <si>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</si>
  <si>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</si>
  <si>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</si>
  <si>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</si>
  <si>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</si>
  <si>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</si>
  <si>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</si>
  <si>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</si>
  <si>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</si>
  <si>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</si>
  <si>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</si>
  <si>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</si>
  <si>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</si>
  <si>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</si>
  <si>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</si>
  <si>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</si>
  <si>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</si>
  <si>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</si>
  <si>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</si>
  <si>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</si>
  <si>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</si>
  <si>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</si>
  <si>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</si>
  <si>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</si>
  <si>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</si>
  <si>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</si>
  <si>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</si>
  <si>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</si>
  <si>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</si>
  <si>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</si>
  <si>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</si>
  <si>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</si>
  <si>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</si>
  <si>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</si>
  <si>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</si>
  <si>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</si>
  <si>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</si>
  <si>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</si>
  <si>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</si>
  <si>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</si>
  <si>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</si>
  <si>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</si>
  <si>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</si>
  <si>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</si>
  <si>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</si>
  <si>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</si>
  <si>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</si>
  <si>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</si>
  <si>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</si>
  <si>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</si>
  <si>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</si>
  <si>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</si>
  <si>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</si>
  <si>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</si>
  <si>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</si>
  <si>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</si>
  <si>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</si>
  <si>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</si>
  <si>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</si>
  <si>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</si>
  <si>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</si>
  <si>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</si>
  <si>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</si>
  <si>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</si>
  <si>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</si>
  <si>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</si>
  <si>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</si>
  <si>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</si>
  <si>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</si>
  <si>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</si>
  <si>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</si>
  <si>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</si>
  <si>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</si>
  <si>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</si>
  <si>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</si>
  <si>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</si>
  <si>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</si>
  <si>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</si>
  <si>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</si>
  <si>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</si>
  <si>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</si>
  <si>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</si>
  <si>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</si>
  <si>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</si>
  <si>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</si>
  <si>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</si>
  <si>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</si>
  <si>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</si>
  <si>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</si>
  <si>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</si>
  <si>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</si>
  <si>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</si>
  <si>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</si>
  <si>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</si>
  <si>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</si>
  <si>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</si>
  <si>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</si>
  <si>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</si>
  <si>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</si>
  <si>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</si>
  <si>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</si>
  <si>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</si>
  <si>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</si>
  <si>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</si>
  <si>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</si>
  <si>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</si>
  <si>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</si>
  <si>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</si>
  <si>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</si>
  <si>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</si>
  <si>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</si>
  <si>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</si>
  <si>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</si>
  <si>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</si>
  <si>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</si>
  <si>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</si>
  <si>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</si>
  <si>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</si>
  <si>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</si>
  <si>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</si>
  <si>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</si>
  <si>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</si>
  <si>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</si>
  <si>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</si>
  <si>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</si>
  <si>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</si>
  <si>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</si>
  <si>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</si>
  <si>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</si>
  <si>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</si>
  <si>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</si>
  <si>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</si>
  <si>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</si>
  <si>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</si>
  <si>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</si>
  <si>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</si>
  <si>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</si>
  <si>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</si>
  <si>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</si>
  <si>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</si>
  <si>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</si>
  <si>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</si>
  <si>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</si>
  <si>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</si>
  <si>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</si>
  <si>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</si>
  <si>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</si>
  <si>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</si>
  <si>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</si>
  <si>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</si>
  <si>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</si>
  <si>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</si>
  <si>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</si>
  <si>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</si>
  <si>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</si>
  <si>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</si>
  <si>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</si>
  <si>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</si>
  <si>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</si>
  <si>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</si>
  <si>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</si>
  <si>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</si>
  <si>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</si>
  <si>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</si>
  <si>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</si>
  <si>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</si>
  <si>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</si>
  <si>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</si>
  <si>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</si>
  <si>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</si>
  <si>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</si>
  <si>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</si>
  <si>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</si>
  <si>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</si>
  <si>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</si>
  <si>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</si>
  <si>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</si>
  <si>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</si>
  <si>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</si>
  <si>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</si>
  <si>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</si>
  <si>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</si>
  <si>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</si>
  <si>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</si>
  <si>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</si>
  <si>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</si>
  <si>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</si>
  <si>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</si>
  <si>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</si>
  <si>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</si>
  <si>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</si>
  <si>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</si>
  <si>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</si>
  <si>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</si>
  <si>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</si>
  <si>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</si>
  <si>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</si>
  <si>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</si>
  <si>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</si>
  <si>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</si>
  <si>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</si>
  <si>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</si>
  <si>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</si>
  <si>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</si>
  <si>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</si>
  <si>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</si>
  <si>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</si>
  <si>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</si>
  <si>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</si>
  <si>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</si>
  <si>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</si>
  <si>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</si>
  <si>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</si>
  <si>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</si>
  <si>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</si>
  <si>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</si>
  <si>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</si>
  <si>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</si>
  <si>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</si>
  <si>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</si>
  <si>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</si>
  <si>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</si>
  <si>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</si>
  <si>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</si>
  <si>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</si>
  <si>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</si>
  <si>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</si>
  <si>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</si>
  <si>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</si>
  <si>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</si>
  <si>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</si>
  <si>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</si>
  <si>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</si>
  <si>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</si>
  <si>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</si>
  <si>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</si>
  <si>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</si>
  <si>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</si>
  <si>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</si>
  <si>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</si>
  <si>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</si>
  <si>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</si>
  <si>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</si>
  <si>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</si>
  <si>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</si>
  <si>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</si>
  <si>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</si>
  <si>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</si>
  <si>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</si>
  <si>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</si>
  <si>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</si>
  <si>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</si>
  <si>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</si>
  <si>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</si>
  <si>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</si>
  <si>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</si>
  <si>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</si>
  <si>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</si>
  <si>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</si>
  <si>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</si>
  <si>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</si>
  <si>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</si>
  <si>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</si>
  <si>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</si>
  <si>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</si>
  <si>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</si>
  <si>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</si>
  <si>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</si>
  <si>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</si>
  <si>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</si>
  <si>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</si>
  <si>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</si>
  <si>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</si>
  <si>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</si>
  <si>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</si>
  <si>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</si>
  <si>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</si>
  <si>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</si>
  <si>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</si>
  <si>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</si>
  <si>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</si>
  <si>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</si>
  <si>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</si>
  <si>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</si>
  <si>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</si>
  <si>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</si>
  <si>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</si>
  <si>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</si>
  <si>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</si>
  <si>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</si>
  <si>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</si>
  <si>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</si>
  <si>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</si>
  <si>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</si>
  <si>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</si>
  <si>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</si>
  <si>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</si>
  <si>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</si>
  <si>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</si>
  <si>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</si>
  <si>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</si>
  <si>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</si>
  <si>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</si>
  <si>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</si>
  <si>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</si>
  <si>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</si>
  <si>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</si>
  <si>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</si>
  <si>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</si>
  <si>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</si>
  <si>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</si>
  <si>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</si>
  <si>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</si>
  <si>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</si>
  <si>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</si>
  <si>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</si>
  <si>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</si>
  <si>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</si>
  <si>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</si>
  <si>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</si>
  <si>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</si>
  <si>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</si>
  <si>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</si>
  <si>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</si>
  <si>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</si>
  <si>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</si>
  <si>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</si>
  <si>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</si>
  <si>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</si>
  <si>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</si>
  <si>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</si>
  <si>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</si>
  <si>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</si>
  <si>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</si>
  <si>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</si>
  <si>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</si>
  <si>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</si>
  <si>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</si>
  <si>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</si>
  <si>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</si>
  <si>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</si>
  <si>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</si>
  <si>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</si>
  <si>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</si>
  <si>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</si>
  <si>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</si>
  <si>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</si>
  <si>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</si>
  <si>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</si>
  <si>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</si>
  <si>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</si>
  <si>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</si>
  <si>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</si>
  <si>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</si>
  <si>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</si>
  <si>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</si>
  <si>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</si>
  <si>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</si>
  <si>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</si>
  <si>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</si>
  <si>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</si>
  <si>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</si>
  <si>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</si>
  <si>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</si>
  <si>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</si>
  <si>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</si>
  <si>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</si>
  <si>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</si>
  <si>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</si>
  <si>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</si>
  <si>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</si>
  <si>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</si>
  <si>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</si>
  <si>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</si>
  <si>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</si>
  <si>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</si>
  <si>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</si>
  <si>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</si>
  <si>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</si>
  <si>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</si>
  <si>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</si>
  <si>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</si>
  <si>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</si>
  <si>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</si>
  <si>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</si>
  <si>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</si>
  <si>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</si>
  <si>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</si>
  <si>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</si>
  <si>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</si>
  <si>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</si>
  <si>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</si>
  <si>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</si>
  <si>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</si>
  <si>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</si>
  <si>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</si>
  <si>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</si>
  <si>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</si>
  <si>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</si>
  <si>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</si>
  <si>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</si>
  <si>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</si>
  <si>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</si>
  <si>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</si>
  <si>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</si>
  <si>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</si>
  <si>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</si>
  <si>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</si>
  <si>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</si>
  <si>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</si>
  <si>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</si>
  <si>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</si>
  <si>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</si>
  <si>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</si>
  <si>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</si>
  <si>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</si>
  <si>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</si>
  <si>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</si>
  <si>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</si>
  <si>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</si>
  <si>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</si>
  <si>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</si>
  <si>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</si>
  <si>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</si>
  <si>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</si>
  <si>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</si>
  <si>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</si>
  <si>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</si>
  <si>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</si>
  <si>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</si>
  <si>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</si>
  <si>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</si>
  <si>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</si>
  <si>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</si>
  <si>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</si>
  <si>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</si>
  <si>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</si>
  <si>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</si>
  <si>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</si>
  <si>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</si>
  <si>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</si>
  <si>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</si>
  <si>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</si>
  <si>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</si>
  <si>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</si>
  <si>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</si>
  <si>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</si>
  <si>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</si>
  <si>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</si>
  <si>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</si>
  <si>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</si>
  <si>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</si>
  <si>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</si>
  <si>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</si>
  <si>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</si>
  <si>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</si>
  <si>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</si>
  <si>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</si>
  <si>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</si>
  <si>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</si>
  <si>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</si>
  <si>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</si>
  <si>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</si>
  <si>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</si>
  <si>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</si>
  <si>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</si>
  <si>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</si>
  <si>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</si>
  <si>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</si>
  <si>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</si>
  <si>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</si>
  <si>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</si>
  <si>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</si>
  <si>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</si>
  <si>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</si>
  <si>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</si>
  <si>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</si>
  <si>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</si>
  <si>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</si>
  <si>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</si>
  <si>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</si>
  <si>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</si>
  <si>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</si>
  <si>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</si>
  <si>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</si>
  <si>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</si>
  <si>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</si>
  <si>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</si>
  <si>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</si>
  <si>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</si>
  <si>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</si>
  <si>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</si>
  <si>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</si>
  <si>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</si>
  <si>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</si>
  <si>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</si>
  <si>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</si>
  <si>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</si>
  <si>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</si>
  <si>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</si>
  <si>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</si>
  <si>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</si>
  <si>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</si>
  <si>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</si>
  <si>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</si>
  <si>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</si>
  <si>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</si>
  <si>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</si>
  <si>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</si>
  <si>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</si>
  <si>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</si>
  <si>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</si>
  <si>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</si>
  <si>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</si>
  <si>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</si>
  <si>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</si>
  <si>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</si>
  <si>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</si>
  <si>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</si>
  <si>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</si>
  <si>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</si>
  <si>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</si>
  <si>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</si>
  <si>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</si>
  <si>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</si>
  <si>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</si>
  <si>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</si>
  <si>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</si>
  <si>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</si>
  <si>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</si>
  <si>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</si>
  <si>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</si>
  <si>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</si>
  <si>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</si>
  <si>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</si>
  <si>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</si>
  <si>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</si>
  <si>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</si>
  <si>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</si>
  <si>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</si>
  <si>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</si>
  <si>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</si>
  <si>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</si>
  <si>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</si>
  <si>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</si>
  <si>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</si>
  <si>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</si>
  <si>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</si>
  <si>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</si>
  <si>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</si>
  <si>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</si>
  <si>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</si>
  <si>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</si>
  <si>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</si>
  <si>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</si>
  <si>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</si>
  <si>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</si>
  <si>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</si>
  <si>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</si>
  <si>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</si>
  <si>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</si>
  <si>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</si>
  <si>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</si>
  <si>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</si>
  <si>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</si>
  <si>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</si>
  <si>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</si>
  <si>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</si>
  <si>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</si>
  <si>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</si>
  <si>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</si>
  <si>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</si>
  <si>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</si>
  <si>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</si>
  <si>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</si>
  <si>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</si>
  <si>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</si>
  <si>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</si>
  <si>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</si>
  <si>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</si>
  <si>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</si>
  <si>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</si>
  <si>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</si>
  <si>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</si>
  <si>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</si>
  <si>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</si>
  <si>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</si>
  <si>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</si>
  <si>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</si>
  <si>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</si>
  <si>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</si>
  <si>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</si>
  <si>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</si>
  <si>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</si>
  <si>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</si>
  <si>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</si>
  <si>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</si>
  <si>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</si>
  <si>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</si>
  <si>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</si>
  <si>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</si>
  <si>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</si>
  <si>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</si>
  <si>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</si>
  <si>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</si>
  <si>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</si>
  <si>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</si>
  <si>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</si>
  <si>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</si>
  <si>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</si>
  <si>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</si>
  <si>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</si>
  <si>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</si>
  <si>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</si>
  <si>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</si>
  <si>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</si>
  <si>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</si>
  <si>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</si>
  <si>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</si>
  <si>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</si>
  <si>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</si>
  <si>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</si>
  <si>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</si>
  <si>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</si>
  <si>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</si>
  <si>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</si>
  <si>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</si>
  <si>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</si>
  <si>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</si>
  <si>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</si>
  <si>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</si>
  <si>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</si>
  <si>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</si>
  <si>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</si>
  <si>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</si>
  <si>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</si>
  <si>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</si>
  <si>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</si>
  <si>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</si>
  <si>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</si>
  <si>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</si>
  <si>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</si>
  <si>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</si>
  <si>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</si>
  <si>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</si>
  <si>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</si>
  <si>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</si>
  <si>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</si>
  <si>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</si>
  <si>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</si>
  <si>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</si>
  <si>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</si>
  <si>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</si>
  <si>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</si>
  <si>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</si>
  <si>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</si>
  <si>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</si>
  <si>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</si>
  <si>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</si>
  <si>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</si>
  <si>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</si>
  <si>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</si>
  <si>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</si>
  <si>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</si>
  <si>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</si>
  <si>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</si>
  <si>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</si>
  <si>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</si>
  <si>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</si>
  <si>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</si>
  <si>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</si>
  <si>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</si>
  <si>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</si>
  <si>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</si>
  <si>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</si>
  <si>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</si>
  <si>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</si>
  <si>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</si>
  <si>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</si>
  <si>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</si>
  <si>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</si>
  <si>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</si>
  <si>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</si>
  <si>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</si>
  <si>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</si>
  <si>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</si>
  <si>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</si>
  <si>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</si>
  <si>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</si>
  <si>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</si>
  <si>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</si>
  <si>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</si>
  <si>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</si>
  <si>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</si>
  <si>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</si>
  <si>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</si>
  <si>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</si>
  <si>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</si>
  <si>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</si>
  <si>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</si>
  <si>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</si>
  <si>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</si>
  <si>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</si>
  <si>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</si>
  <si>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</si>
  <si>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</si>
  <si>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</si>
  <si>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</si>
  <si>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</si>
  <si>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</si>
  <si>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</si>
  <si>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</si>
  <si>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</si>
  <si>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</si>
  <si>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</si>
  <si>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</si>
  <si>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</si>
  <si>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</si>
  <si>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</si>
  <si>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</si>
  <si>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</si>
  <si>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</si>
  <si>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</si>
  <si>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</si>
  <si>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</si>
  <si>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</si>
  <si>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</si>
  <si>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</si>
  <si>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</si>
  <si>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</si>
  <si>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</si>
  <si>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</si>
  <si>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</si>
  <si>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</si>
  <si>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</si>
  <si>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</si>
  <si>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</si>
  <si>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</si>
  <si>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</si>
  <si>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</si>
  <si>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</si>
  <si>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</si>
  <si>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</si>
  <si>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</si>
  <si>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</si>
  <si>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</si>
  <si>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</si>
  <si>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</si>
  <si>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</si>
  <si>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</si>
  <si>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</si>
  <si>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</si>
  <si>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</si>
  <si>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</si>
  <si>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</si>
  <si>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</si>
  <si>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</si>
  <si>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</si>
  <si>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</si>
  <si>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</si>
  <si>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</si>
  <si>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</si>
  <si>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</si>
  <si>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</si>
  <si>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</si>
  <si>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</si>
  <si>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</si>
  <si>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</si>
  <si>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</si>
  <si>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</si>
  <si>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</si>
  <si>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</si>
  <si>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</si>
  <si>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</si>
  <si>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</si>
  <si>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</si>
  <si>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</si>
  <si>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</si>
  <si>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</si>
  <si>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</si>
  <si>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</si>
  <si>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</si>
  <si>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</si>
  <si>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</si>
  <si>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</si>
  <si>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</si>
  <si>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</si>
  <si>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</si>
  <si>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</si>
  <si>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</si>
  <si>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</si>
  <si>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</si>
  <si>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</si>
  <si>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</si>
  <si>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</si>
  <si>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</si>
  <si>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</si>
  <si>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</si>
  <si>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</si>
  <si>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</si>
  <si>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</si>
  <si>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</si>
  <si>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</si>
  <si>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</si>
  <si>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</si>
  <si>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</si>
  <si>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</si>
  <si>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</si>
  <si>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</si>
  <si>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</si>
  <si>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</si>
  <si>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</si>
  <si>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</si>
  <si>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</si>
  <si>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</si>
  <si>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</si>
  <si>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</si>
  <si>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</si>
  <si>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</si>
  <si>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</si>
  <si>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</si>
  <si>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</si>
  <si>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</si>
  <si>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</si>
  <si>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</si>
  <si>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</si>
  <si>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</si>
  <si>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</si>
  <si>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</si>
  <si>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</si>
  <si>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</si>
  <si>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</si>
  <si>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</si>
  <si>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</si>
  <si>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</si>
  <si>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</si>
  <si>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</si>
  <si>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</si>
  <si>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</si>
  <si>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</si>
  <si>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</si>
  <si>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</si>
  <si>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</si>
  <si>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</si>
  <si>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</si>
  <si>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</si>
  <si>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</si>
  <si>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</si>
  <si>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</si>
  <si>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</si>
  <si>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</si>
  <si>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</si>
  <si>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</si>
  <si>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</si>
  <si>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</si>
  <si>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</si>
  <si>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</si>
  <si>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</si>
  <si>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</si>
  <si>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</si>
  <si>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</si>
  <si>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</si>
  <si>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</si>
  <si>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</si>
  <si>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</si>
  <si>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</si>
  <si>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</si>
  <si>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</si>
  <si>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</si>
  <si>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</si>
  <si>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</si>
  <si>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</si>
  <si>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</si>
  <si>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</si>
  <si>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</si>
  <si>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</si>
  <si>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</si>
  <si>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</si>
  <si>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</si>
  <si>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</si>
  <si>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</si>
  <si>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</si>
  <si>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</si>
  <si>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</si>
  <si>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</si>
  <si>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</si>
  <si>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</si>
  <si>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</si>
  <si>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</si>
  <si>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</si>
  <si>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</si>
  <si>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</si>
  <si>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</si>
  <si>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</si>
  <si>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</si>
  <si>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</si>
  <si>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</si>
  <si>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</si>
  <si>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</si>
  <si>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</si>
  <si>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</si>
  <si>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</si>
  <si>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</si>
  <si>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</si>
  <si>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</si>
  <si>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</si>
  <si>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</si>
  <si>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</si>
  <si>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</si>
  <si>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</si>
  <si>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</si>
  <si>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</si>
  <si>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</si>
  <si>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</si>
  <si>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</si>
  <si>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</si>
  <si>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</si>
  <si>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</si>
  <si>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</si>
  <si>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</si>
  <si>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</si>
  <si>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</si>
  <si>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</si>
  <si>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</si>
  <si>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</si>
  <si>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</si>
  <si>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</si>
  <si>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</si>
  <si>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</si>
  <si>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</si>
  <si>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</si>
  <si>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</si>
  <si>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</si>
  <si>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</si>
  <si>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</si>
  <si>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</si>
  <si>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</si>
  <si>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</si>
  <si>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</si>
  <si>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</si>
  <si>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</si>
  <si>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</si>
  <si>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</si>
  <si>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</si>
  <si>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</si>
  <si>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</si>
  <si>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</si>
  <si>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</si>
  <si>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</si>
  <si>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</si>
  <si>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</si>
  <si>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</si>
  <si>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</si>
  <si>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</si>
  <si>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</si>
  <si>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</si>
  <si>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</si>
  <si>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</si>
  <si>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</si>
  <si>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</si>
  <si>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</si>
  <si>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</si>
  <si>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</si>
  <si>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</si>
  <si>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</si>
  <si>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</si>
  <si>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</si>
  <si>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</si>
  <si>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</si>
  <si>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</si>
  <si>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</si>
  <si>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</si>
  <si>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</si>
  <si>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</si>
  <si>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</si>
  <si>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</si>
  <si>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</si>
  <si>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</si>
  <si>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</si>
  <si>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</si>
  <si>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</si>
  <si>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</si>
  <si>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</si>
  <si>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</si>
  <si>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</si>
  <si>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</si>
  <si>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</si>
  <si>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</si>
  <si>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</si>
  <si>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</si>
  <si>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</si>
  <si>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</si>
  <si>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</si>
  <si>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</si>
  <si>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</si>
  <si>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</si>
  <si>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</si>
  <si>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</si>
  <si>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</si>
  <si>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</si>
  <si>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</si>
  <si>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</si>
  <si>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</si>
  <si>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</si>
  <si>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</si>
  <si>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</si>
  <si>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</si>
  <si>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</si>
  <si>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</si>
  <si>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</si>
  <si>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</si>
  <si>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</si>
  <si>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</si>
  <si>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</si>
  <si>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</si>
  <si>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</si>
  <si>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</si>
  <si>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</si>
  <si>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</si>
  <si>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</si>
  <si>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</si>
  <si>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</si>
  <si>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</si>
  <si>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</si>
  <si>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</si>
  <si>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</si>
  <si>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</si>
  <si>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</si>
  <si>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</si>
  <si>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</si>
  <si>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</si>
  <si>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</si>
  <si>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</si>
  <si>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</si>
  <si>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</si>
  <si>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</si>
  <si>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</si>
  <si>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</si>
  <si>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</si>
  <si>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</si>
  <si>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</si>
  <si>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</si>
  <si>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</si>
  <si>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</si>
  <si>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</si>
  <si>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</si>
  <si>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</si>
  <si>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</si>
  <si>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</si>
  <si>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</si>
  <si>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</si>
  <si>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</si>
  <si>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</si>
  <si>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</si>
  <si>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</si>
  <si>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</si>
  <si>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</si>
  <si>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</si>
  <si>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</si>
  <si>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</si>
  <si>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</si>
  <si>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</si>
  <si>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</si>
  <si>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</si>
  <si>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</si>
  <si>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</si>
  <si>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</si>
  <si>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</si>
  <si>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</si>
  <si>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</si>
  <si>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</si>
  <si>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</si>
  <si>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</si>
  <si>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</si>
  <si>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</si>
  <si>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</si>
  <si>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</si>
  <si>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</si>
  <si>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</si>
  <si>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</si>
  <si>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</si>
  <si>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</si>
  <si>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</si>
  <si>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</si>
  <si>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</si>
  <si>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</si>
  <si>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</si>
  <si>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</si>
  <si>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</si>
  <si>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</si>
  <si>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</si>
  <si>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</si>
  <si>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</si>
  <si>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</si>
  <si>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</si>
  <si>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</si>
  <si>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</si>
  <si>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</si>
  <si>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</si>
  <si>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</si>
  <si>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</si>
  <si>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</si>
  <si>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</si>
  <si>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</si>
  <si>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</si>
  <si>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</si>
  <si>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</si>
  <si>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</si>
  <si>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</si>
  <si>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</si>
  <si>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</si>
  <si>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</si>
  <si>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</si>
  <si>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</si>
  <si>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</si>
  <si>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</si>
  <si>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</si>
  <si>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</si>
  <si>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</si>
  <si>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</si>
  <si>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</si>
  <si>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</si>
  <si>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</si>
  <si>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</si>
  <si>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</si>
  <si>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</si>
  <si>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</si>
  <si>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</si>
  <si>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</si>
  <si>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</si>
  <si>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</si>
  <si>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</si>
  <si>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</si>
  <si>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</si>
  <si>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</si>
  <si>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</si>
  <si>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</si>
  <si>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</si>
  <si>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</si>
  <si>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</si>
  <si>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</si>
  <si>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</si>
  <si>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</si>
  <si>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</si>
  <si>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</si>
  <si>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</si>
  <si>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</si>
  <si>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</si>
  <si>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</si>
  <si>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</si>
  <si>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</si>
  <si>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</si>
  <si>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</si>
  <si>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</si>
  <si>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</si>
  <si>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</si>
  <si>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</si>
  <si>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</si>
  <si>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</si>
  <si>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</si>
  <si>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</si>
  <si>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</si>
  <si>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</si>
  <si>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</si>
  <si>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</si>
  <si>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</si>
  <si>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</si>
  <si>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</si>
  <si>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</si>
  <si>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</si>
  <si>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</si>
  <si>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</si>
  <si>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</si>
  <si>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</si>
  <si>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</si>
  <si>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</si>
  <si>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</si>
  <si>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</si>
  <si>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</si>
  <si>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</si>
  <si>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</si>
  <si>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</si>
  <si>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</si>
  <si>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</si>
  <si>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</si>
  <si>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</si>
  <si>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</si>
  <si>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</si>
  <si>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</si>
  <si>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</si>
  <si>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</si>
  <si>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</si>
  <si>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</si>
  <si>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</si>
  <si>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</si>
  <si>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</si>
  <si>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</si>
  <si>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</si>
  <si>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</si>
  <si>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</si>
  <si>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</si>
  <si>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</si>
  <si>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</si>
  <si>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</si>
  <si>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</si>
  <si>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</si>
  <si>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</si>
  <si>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</si>
  <si>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</si>
  <si>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</si>
  <si>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</si>
  <si>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</si>
  <si>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</si>
  <si>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</si>
  <si>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</si>
  <si>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</si>
  <si>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</si>
  <si>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</si>
  <si>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</si>
  <si>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</si>
  <si>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</si>
  <si>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</si>
  <si>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</si>
  <si>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</si>
  <si>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</si>
  <si>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</si>
  <si>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</si>
  <si>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</si>
  <si>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</si>
  <si>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</si>
  <si>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</si>
  <si>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</si>
  <si>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</si>
  <si>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</si>
  <si>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</si>
  <si>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</si>
  <si>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</si>
  <si>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</si>
  <si>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</si>
  <si>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</si>
  <si>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</si>
  <si>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</si>
  <si>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</si>
  <si>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</si>
  <si>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</si>
  <si>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</si>
  <si>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</si>
  <si>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</si>
  <si>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</si>
  <si>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</si>
  <si>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</si>
  <si>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</si>
  <si>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</si>
  <si>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</si>
  <si>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</si>
  <si>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</si>
  <si>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</si>
  <si>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</si>
  <si>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</si>
  <si>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</si>
  <si>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</si>
  <si>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</si>
  <si>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</si>
  <si>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</si>
  <si>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</si>
  <si>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</si>
  <si>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</si>
  <si>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</si>
  <si>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</si>
  <si>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</si>
  <si>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</si>
  <si>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</si>
  <si>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</si>
  <si>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</si>
  <si>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</si>
  <si>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</si>
  <si>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</si>
  <si>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</si>
  <si>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</si>
  <si>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</si>
  <si>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</si>
  <si>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</si>
  <si>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</si>
  <si>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</si>
  <si>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</si>
  <si>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</si>
  <si>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</si>
  <si>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</si>
  <si>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</si>
  <si>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</si>
  <si>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</si>
  <si>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</si>
  <si>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</si>
  <si>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</si>
  <si>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</si>
  <si>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</si>
  <si>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</si>
  <si>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</si>
  <si>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</si>
  <si>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</si>
  <si>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</si>
  <si>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</si>
  <si>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</si>
  <si>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</si>
  <si>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</si>
  <si>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</si>
  <si>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</si>
  <si>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</si>
  <si>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</si>
  <si>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</si>
  <si>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</si>
  <si>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</si>
  <si>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</si>
  <si>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</si>
  <si>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</si>
  <si>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</si>
  <si>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</si>
  <si>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</si>
  <si>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</si>
  <si>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</si>
  <si>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</si>
  <si>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</si>
  <si>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</si>
  <si>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</si>
  <si>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</si>
  <si>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</si>
  <si>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</si>
  <si>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</si>
  <si>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</si>
  <si>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</si>
  <si>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</si>
  <si>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</si>
  <si>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</si>
  <si>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</si>
  <si>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</si>
  <si>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</si>
  <si>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</si>
  <si>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</si>
  <si>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</si>
  <si>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</si>
  <si>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</si>
  <si>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</si>
  <si>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</si>
  <si>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</si>
  <si>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</si>
  <si>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</si>
  <si>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</si>
  <si>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</si>
  <si>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</si>
  <si>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</si>
  <si>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</si>
  <si>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</si>
  <si>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</si>
  <si>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</si>
  <si>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</si>
  <si>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</si>
  <si>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</si>
  <si>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</si>
  <si>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</si>
  <si>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</si>
  <si>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</si>
  <si>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</si>
  <si>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</si>
  <si>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</si>
  <si>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</si>
  <si>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</si>
  <si>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</si>
  <si>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</si>
  <si>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</si>
  <si>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</si>
  <si>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</si>
  <si>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</si>
  <si>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</si>
  <si>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</si>
  <si>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</si>
  <si>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</si>
  <si>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</si>
  <si>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</si>
  <si>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</si>
  <si>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</si>
  <si>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</si>
  <si>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</si>
  <si>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</si>
  <si>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</si>
  <si>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</si>
  <si>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</si>
  <si>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</si>
  <si>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</si>
  <si>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</si>
  <si>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</si>
  <si>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</si>
  <si>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</si>
  <si>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</si>
  <si>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</si>
  <si>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</si>
  <si>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</si>
  <si>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</si>
  <si>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</si>
  <si>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</si>
  <si>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</si>
  <si>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</si>
  <si>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</si>
  <si>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</si>
  <si>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</si>
  <si>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</si>
  <si>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</si>
  <si>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</si>
  <si>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</si>
  <si>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</si>
  <si>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</si>
  <si>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</si>
  <si>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</si>
  <si>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</si>
  <si>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</si>
  <si>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</si>
  <si>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</si>
  <si>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</si>
  <si>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</si>
  <si>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</si>
  <si>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</si>
  <si>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</si>
  <si>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</si>
  <si>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</si>
  <si>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</si>
  <si>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</si>
  <si>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</si>
  <si>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</si>
  <si>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</si>
  <si>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</si>
  <si>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</si>
  <si>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</si>
  <si>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</si>
  <si>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</si>
  <si>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</si>
  <si>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</si>
  <si>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</si>
  <si>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</si>
  <si>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</si>
  <si>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</si>
  <si>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</si>
  <si>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</si>
  <si>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</si>
  <si>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</si>
  <si>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</si>
  <si>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</si>
  <si>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</si>
  <si>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</si>
  <si>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</si>
  <si>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</si>
  <si>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</si>
  <si>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</si>
  <si>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</si>
  <si>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</si>
  <si>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</si>
  <si>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</si>
  <si>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</si>
  <si>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</si>
  <si>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</si>
  <si>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</si>
  <si>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</si>
  <si>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</si>
  <si>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</si>
  <si>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</si>
  <si>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</si>
  <si>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</si>
  <si>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</si>
  <si>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</si>
  <si>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</si>
  <si>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</si>
  <si>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</si>
  <si>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</si>
  <si>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</si>
  <si>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</si>
  <si>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</si>
  <si>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</si>
  <si>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</si>
  <si>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</si>
  <si>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</si>
  <si>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</si>
  <si>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</si>
  <si>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</si>
  <si>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</si>
  <si>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</si>
  <si>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</si>
  <si>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</si>
  <si>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</si>
  <si>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</si>
  <si>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</si>
  <si>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</si>
  <si>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</si>
  <si>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</si>
  <si>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</si>
  <si>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</si>
  <si>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</si>
  <si>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</si>
  <si>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</si>
  <si>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</si>
  <si>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</si>
  <si>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</si>
  <si>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</si>
  <si>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</si>
  <si>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</si>
  <si>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</si>
  <si>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</si>
  <si>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</si>
  <si>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</si>
  <si>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</si>
  <si>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</si>
  <si>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</si>
  <si>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</si>
  <si>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</si>
  <si>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</si>
  <si>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</si>
  <si>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</si>
  <si>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</si>
  <si>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</si>
  <si>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</si>
  <si>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</si>
  <si>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</si>
  <si>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</si>
  <si>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</si>
  <si>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</si>
  <si>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</si>
  <si>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</si>
  <si>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</si>
  <si>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</si>
  <si>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</si>
  <si>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</si>
  <si>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</si>
  <si>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</si>
  <si>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</si>
  <si>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</si>
  <si>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</si>
  <si>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</si>
  <si>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</si>
  <si>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</si>
  <si>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</si>
  <si>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</si>
  <si>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</si>
  <si>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</si>
  <si>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</si>
  <si>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</si>
  <si>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</si>
  <si>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</si>
  <si>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</si>
  <si>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</si>
  <si>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</si>
  <si>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</si>
  <si>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</si>
  <si>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</si>
  <si>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</si>
  <si>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</si>
  <si>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</si>
  <si>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</si>
  <si>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</si>
  <si>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</si>
  <si>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</si>
  <si>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</si>
  <si>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</si>
  <si>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</si>
  <si>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</si>
  <si>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</si>
  <si>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</si>
  <si>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</si>
  <si>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</si>
  <si>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</si>
  <si>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</si>
  <si>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</si>
  <si>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</si>
  <si>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</si>
  <si>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</si>
  <si>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</si>
  <si>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</si>
  <si>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</si>
  <si>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</si>
  <si>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</si>
  <si>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</si>
  <si>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</si>
  <si>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</si>
  <si>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</si>
  <si>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</si>
  <si>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</si>
  <si>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</si>
  <si>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</si>
  <si>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</si>
  <si>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</si>
  <si>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</si>
  <si>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</si>
  <si>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</si>
  <si>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</si>
  <si>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</si>
  <si>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</si>
  <si>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</si>
  <si>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</si>
  <si>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</si>
  <si>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</si>
  <si>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</si>
  <si>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</si>
  <si>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</si>
  <si>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</si>
  <si>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</si>
  <si>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</si>
  <si>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</si>
  <si>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</si>
  <si>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</si>
  <si>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</si>
  <si>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</si>
  <si>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</si>
  <si>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</si>
  <si>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</si>
  <si>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</si>
  <si>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</si>
  <si>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</si>
  <si>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</si>
  <si>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</si>
  <si>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</si>
  <si>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</si>
  <si>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</si>
  <si>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</si>
  <si>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</si>
  <si>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</si>
  <si>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</si>
  <si>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</si>
  <si>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</si>
  <si>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</si>
  <si>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</si>
  <si>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</si>
  <si>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</si>
  <si>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</si>
  <si>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</si>
  <si>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</si>
  <si>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</si>
  <si>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</si>
  <si>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</si>
  <si>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</si>
  <si>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</si>
  <si>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</si>
  <si>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</si>
  <si>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</si>
  <si>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</si>
  <si>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</si>
  <si>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</si>
  <si>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</si>
  <si>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</si>
  <si>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</si>
  <si>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</si>
  <si>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</si>
  <si>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</si>
  <si>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</si>
  <si>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</si>
  <si>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</si>
  <si>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</si>
  <si>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</si>
  <si>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</si>
  <si>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</si>
  <si>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</si>
  <si>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</si>
  <si>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</si>
  <si>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</si>
  <si>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</si>
  <si>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</si>
  <si>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</si>
  <si>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</si>
  <si>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</si>
  <si>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</si>
  <si>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</si>
  <si>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</si>
  <si>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</si>
  <si>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</si>
  <si>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</si>
  <si>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</si>
  <si>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</si>
  <si>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</si>
  <si>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</si>
  <si>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</si>
  <si>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</si>
  <si>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</si>
  <si>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</si>
  <si>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</si>
  <si>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</si>
  <si>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</si>
  <si>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</si>
  <si>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</si>
  <si>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</si>
  <si>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</si>
  <si>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</si>
  <si>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</si>
  <si>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</si>
  <si>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</si>
  <si>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</si>
  <si>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</si>
  <si>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</si>
  <si>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</si>
  <si>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</si>
  <si>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</si>
  <si>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</si>
  <si>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</si>
  <si>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</si>
  <si>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</si>
  <si>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</si>
  <si>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</si>
  <si>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</si>
  <si>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</si>
  <si>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</si>
  <si>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</si>
  <si>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</si>
  <si>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</si>
  <si>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</si>
  <si>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</si>
  <si>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</si>
  <si>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</si>
  <si>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</si>
  <si>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</si>
  <si>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</si>
  <si>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</si>
  <si>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</si>
  <si>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</si>
  <si>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</si>
  <si>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</si>
  <si>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</si>
  <si>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</si>
  <si>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</si>
  <si>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</si>
  <si>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</si>
  <si>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</si>
  <si>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</si>
  <si>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</si>
  <si>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</si>
  <si>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</si>
  <si>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</si>
  <si>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</si>
  <si>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</si>
  <si>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</si>
  <si>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</si>
  <si>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</si>
  <si>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</si>
  <si>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</si>
  <si>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</si>
  <si>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</si>
  <si>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</si>
  <si>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</si>
  <si>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</si>
  <si>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</si>
  <si>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</si>
  <si>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</si>
  <si>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</si>
  <si>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</si>
  <si>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</si>
  <si>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</si>
  <si>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</si>
  <si>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</si>
  <si>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</si>
  <si>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</si>
  <si>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</si>
  <si>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</si>
  <si>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</si>
  <si>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</si>
  <si>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</si>
  <si>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</si>
  <si>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</si>
  <si>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</si>
  <si>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</si>
  <si>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</si>
  <si>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</si>
  <si>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</si>
  <si>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</si>
  <si>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</si>
  <si>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</si>
  <si>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</si>
  <si>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</si>
  <si>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</si>
  <si>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</si>
  <si>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</si>
  <si>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</si>
  <si>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</si>
  <si>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</si>
  <si>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</si>
  <si>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</si>
  <si>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</si>
  <si>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</si>
  <si>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</si>
  <si>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</si>
  <si>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</si>
  <si>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</si>
  <si>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</si>
  <si>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</si>
  <si>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</si>
  <si>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</si>
  <si>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</si>
  <si>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</si>
  <si>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</si>
  <si>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</si>
  <si>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</si>
  <si>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</si>
  <si>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</si>
  <si>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</si>
  <si>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</si>
  <si>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</si>
  <si>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</si>
  <si>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</si>
  <si>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</si>
  <si>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</si>
  <si>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</si>
  <si>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</si>
  <si>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</si>
  <si>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</si>
  <si>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</si>
  <si>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</si>
  <si>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</si>
  <si>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</si>
  <si>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</si>
  <si>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</si>
  <si>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</si>
  <si>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</si>
  <si>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</si>
  <si>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</si>
  <si>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</si>
  <si>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</si>
  <si>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</si>
  <si>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</si>
  <si>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</si>
  <si>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</si>
  <si>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</si>
  <si>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</si>
  <si>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</si>
  <si>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</si>
  <si>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</si>
  <si>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</si>
  <si>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</si>
  <si>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</si>
  <si>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</si>
  <si>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</si>
  <si>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</si>
  <si>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</si>
  <si>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</si>
  <si>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</si>
  <si>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</si>
  <si>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</si>
  <si>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</si>
  <si>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</si>
  <si>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</si>
  <si>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</si>
  <si>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</si>
  <si>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</si>
  <si>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</si>
  <si>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</si>
  <si>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</si>
  <si>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</si>
  <si>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</si>
  <si>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</si>
  <si>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</si>
  <si>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</si>
  <si>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</si>
  <si>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</si>
  <si>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</si>
  <si>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</si>
  <si>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</si>
  <si>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</si>
  <si>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</si>
  <si>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</si>
  <si>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</si>
  <si>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</si>
  <si>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</si>
  <si>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</si>
  <si>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</si>
  <si>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</si>
  <si>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</si>
  <si>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</si>
  <si>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</si>
  <si>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</si>
  <si>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</si>
  <si>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</si>
  <si>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</si>
  <si>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</si>
  <si>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</si>
  <si>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</si>
  <si>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</si>
  <si>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</si>
  <si>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</si>
  <si>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</si>
  <si>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</si>
  <si>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</si>
  <si>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</si>
  <si>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</si>
  <si>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</si>
  <si>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</si>
  <si>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</si>
  <si>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</si>
  <si>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</si>
  <si>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</si>
  <si>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</si>
  <si>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</si>
  <si>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</si>
  <si>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</si>
  <si>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</si>
  <si>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</si>
  <si>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</si>
  <si>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</si>
  <si>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</si>
  <si>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</si>
  <si>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</si>
  <si>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</si>
  <si>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</si>
  <si>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</si>
  <si>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</si>
  <si>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</si>
  <si>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</si>
  <si>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</si>
  <si>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</si>
  <si>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</si>
  <si>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</si>
  <si>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</si>
  <si>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</si>
  <si>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</si>
  <si>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</si>
  <si>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</si>
  <si>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</si>
  <si>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</si>
  <si>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</si>
  <si>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</si>
  <si>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</si>
  <si>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</si>
  <si>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</si>
  <si>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</si>
  <si>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</si>
  <si>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</si>
  <si>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</si>
  <si>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</si>
  <si>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</si>
  <si>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</si>
  <si>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</si>
  <si>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</si>
  <si>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</si>
  <si>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</si>
  <si>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</si>
  <si>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</si>
  <si>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</si>
  <si>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</si>
  <si>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</si>
  <si>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</si>
  <si>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</si>
  <si>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</si>
  <si>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</si>
  <si>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</si>
  <si>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</si>
  <si>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</si>
  <si>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</si>
  <si>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</si>
  <si>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</si>
  <si>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</si>
  <si>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</si>
  <si>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</si>
  <si>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</si>
  <si>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</si>
  <si>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</si>
  <si>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</si>
  <si>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</si>
  <si>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</si>
  <si>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</si>
  <si>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</si>
  <si>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</si>
  <si>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</si>
  <si>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</si>
  <si>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</si>
  <si>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</si>
  <si>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</si>
  <si>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</si>
  <si>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</si>
  <si>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</si>
  <si>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</si>
  <si>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</si>
  <si>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</si>
  <si>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</si>
  <si>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</si>
  <si>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</si>
  <si>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</si>
  <si>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</si>
  <si>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</si>
  <si>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</si>
  <si>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</si>
  <si>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</si>
  <si>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</si>
  <si>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</si>
  <si>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</si>
  <si>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</si>
  <si>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</si>
  <si>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</si>
  <si>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</si>
  <si>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</si>
  <si>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</si>
  <si>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</si>
  <si>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</si>
  <si>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</si>
  <si>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</si>
  <si>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</si>
  <si>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</si>
  <si>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</si>
  <si>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</si>
  <si>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</si>
  <si>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</si>
  <si>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</si>
  <si>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</si>
  <si>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</si>
  <si>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</si>
  <si>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</si>
  <si>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</si>
  <si>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</si>
  <si>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</si>
  <si>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</si>
  <si>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</si>
  <si>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</si>
  <si>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</si>
  <si>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</si>
  <si>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</si>
  <si>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</si>
  <si>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</si>
  <si>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</si>
  <si>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</si>
  <si>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</si>
  <si>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</si>
  <si>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</si>
  <si>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</si>
  <si>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</si>
  <si>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</si>
  <si>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</si>
  <si>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</si>
  <si>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</si>
  <si>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</si>
  <si>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</si>
  <si>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</si>
  <si>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</si>
  <si>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</si>
  <si>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</si>
  <si>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</si>
  <si>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</si>
  <si>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</si>
  <si>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</si>
  <si>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</si>
  <si>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</si>
  <si>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</si>
  <si>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</si>
  <si>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</si>
  <si>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</si>
  <si>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</si>
  <si>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</si>
  <si>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</si>
  <si>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</si>
  <si>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</si>
  <si>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</si>
  <si>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</si>
  <si>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</si>
  <si>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</si>
  <si>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</si>
  <si>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</si>
  <si>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</si>
  <si>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</si>
  <si>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</si>
  <si>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</si>
  <si>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</si>
  <si>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</si>
  <si>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</si>
  <si>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</si>
  <si>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</si>
  <si>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</si>
  <si>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</si>
  <si>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</si>
  <si>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</si>
  <si>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</si>
  <si>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</si>
  <si>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</si>
  <si>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</si>
  <si>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</si>
  <si>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</si>
  <si>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</si>
  <si>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</si>
  <si>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</si>
  <si>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</si>
  <si>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</si>
  <si>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</si>
  <si>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</si>
  <si>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</si>
  <si>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</si>
  <si>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</si>
  <si>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</si>
  <si>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</si>
  <si>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</si>
  <si>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</si>
  <si>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</si>
  <si>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</si>
  <si>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</si>
  <si>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</si>
  <si>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</si>
  <si>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</si>
  <si>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</si>
  <si>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</si>
  <si>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</si>
  <si>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</si>
  <si>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</si>
  <si>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</si>
  <si>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</si>
  <si>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</si>
  <si>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</si>
  <si>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</si>
  <si>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</si>
  <si>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</si>
  <si>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</si>
  <si>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</si>
  <si>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</si>
  <si>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</si>
  <si>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</si>
  <si>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</si>
  <si>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</si>
  <si>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</si>
  <si>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</si>
  <si>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</si>
  <si>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</si>
  <si>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</si>
  <si>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</si>
  <si>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</si>
  <si>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</si>
  <si>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</si>
  <si>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</si>
  <si>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</si>
  <si>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</si>
  <si>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</si>
  <si>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</si>
  <si>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</si>
  <si>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</si>
  <si>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</si>
  <si>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</si>
  <si>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</si>
  <si>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</si>
  <si>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</si>
  <si>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</si>
  <si>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</si>
  <si>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</si>
  <si>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</si>
  <si>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</si>
  <si>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</si>
  <si>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</si>
  <si>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</si>
  <si>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</si>
  <si>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</si>
  <si>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</si>
  <si>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</si>
  <si>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</si>
  <si>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</si>
  <si>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</si>
  <si>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</si>
  <si>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</si>
  <si>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</si>
  <si>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</si>
  <si>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</si>
  <si>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</si>
  <si>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</si>
  <si>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</si>
  <si>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</si>
  <si>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</si>
  <si>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</si>
  <si>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</si>
  <si>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</si>
  <si>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</si>
  <si>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</si>
  <si>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</si>
  <si>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</si>
  <si>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</si>
  <si>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</si>
  <si>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</si>
  <si>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</si>
  <si>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</si>
  <si>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</si>
  <si>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</si>
  <si>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</si>
  <si>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</si>
  <si>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</si>
  <si>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</si>
  <si>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</si>
  <si>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</si>
  <si>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</si>
  <si>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</si>
  <si>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</si>
  <si>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</si>
  <si>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</si>
  <si>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</si>
  <si>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</si>
  <si>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</si>
  <si>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</si>
  <si>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</si>
  <si>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</si>
  <si>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</si>
  <si>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</si>
  <si>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</si>
  <si>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</si>
  <si>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</si>
  <si>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</si>
  <si>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</si>
  <si>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</si>
  <si>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</si>
  <si>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</si>
  <si>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</si>
  <si>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</si>
  <si>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</si>
  <si>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</si>
  <si>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</si>
  <si>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</si>
  <si>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</si>
  <si>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</si>
  <si>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</si>
  <si>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</si>
  <si>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</si>
  <si>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</si>
  <si>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</si>
  <si>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</si>
  <si>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</si>
  <si>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</si>
  <si>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</si>
  <si>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</si>
  <si>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</si>
  <si>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</si>
  <si>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</si>
  <si>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</si>
  <si>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</si>
  <si>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</si>
  <si>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</si>
  <si>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</si>
  <si>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</si>
  <si>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</si>
  <si>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</si>
  <si>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</si>
  <si>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</si>
  <si>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</si>
  <si>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</si>
  <si>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</si>
  <si>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</si>
  <si>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</si>
  <si>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</si>
  <si>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</si>
  <si>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</si>
  <si>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</si>
  <si>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</si>
  <si>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</si>
  <si>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</si>
  <si>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</si>
  <si>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</si>
  <si>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</si>
  <si>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</si>
  <si>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</si>
  <si>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</si>
  <si>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</si>
  <si>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</si>
  <si>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</si>
  <si>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</si>
  <si>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</si>
  <si>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</si>
  <si>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</si>
  <si>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</si>
  <si>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</si>
  <si>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</si>
  <si>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</si>
  <si>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</si>
  <si>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</si>
  <si>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</si>
  <si>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</si>
  <si>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</si>
  <si>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</si>
  <si>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</si>
  <si>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</si>
  <si>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</si>
  <si>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</si>
  <si>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</si>
  <si>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</si>
  <si>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</si>
  <si>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</si>
  <si>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</si>
  <si>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</si>
  <si>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</si>
  <si>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</si>
  <si>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</si>
  <si>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</si>
  <si>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</si>
  <si>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</si>
  <si>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</si>
  <si>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</si>
  <si>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</si>
  <si>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</si>
  <si>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</si>
  <si>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</si>
  <si>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</si>
  <si>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</si>
  <si>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</si>
  <si>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</si>
  <si>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</si>
  <si>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</si>
  <si>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</si>
  <si>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</si>
  <si>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</si>
  <si>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</si>
  <si>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</si>
  <si>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</si>
  <si>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</si>
  <si>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</si>
  <si>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</si>
  <si>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</si>
  <si>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</si>
  <si>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</si>
  <si>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</si>
  <si>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</si>
  <si>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</si>
  <si>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</si>
  <si>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</si>
  <si>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</si>
  <si>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</si>
  <si>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</si>
  <si>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</si>
  <si>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</si>
  <si>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</si>
  <si>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</si>
  <si>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</si>
  <si>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</si>
  <si>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</si>
  <si>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</si>
  <si>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</si>
  <si>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</si>
  <si>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</si>
  <si>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</si>
  <si>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</si>
  <si>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</si>
  <si>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</si>
  <si>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</si>
  <si>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</si>
  <si>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</si>
  <si>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</si>
  <si>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</si>
  <si>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</si>
  <si>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</si>
  <si>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</si>
  <si>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</si>
  <si>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</si>
  <si>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</si>
  <si>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</si>
  <si>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</si>
  <si>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</si>
  <si>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</si>
  <si>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</si>
  <si>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</si>
  <si>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</si>
  <si>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</si>
  <si>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</si>
  <si>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</si>
  <si>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</si>
  <si>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</si>
  <si>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</si>
  <si>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</si>
  <si>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</si>
  <si>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</si>
  <si>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</si>
  <si>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</si>
  <si>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</si>
  <si>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</si>
  <si>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</si>
  <si>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</si>
  <si>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</si>
  <si>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</si>
  <si>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</si>
  <si>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</si>
  <si>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</si>
  <si>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</si>
  <si>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</si>
  <si>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</si>
  <si>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</si>
  <si>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</si>
  <si>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</si>
  <si>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</si>
  <si>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</si>
  <si>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</si>
  <si>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</si>
  <si>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</si>
  <si>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</si>
  <si>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</si>
  <si>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</si>
  <si>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</si>
  <si>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</si>
  <si>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</si>
  <si>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</si>
  <si>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</si>
  <si>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</si>
  <si>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</si>
  <si>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</si>
  <si>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</si>
  <si>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</si>
  <si>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</si>
  <si>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</si>
  <si>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</si>
  <si>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</si>
  <si>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</si>
  <si>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</si>
  <si>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</si>
  <si>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</si>
  <si>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</si>
  <si>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</si>
  <si>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</si>
  <si>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</si>
  <si>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</si>
  <si>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</si>
  <si>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</si>
  <si>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</si>
  <si>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</si>
  <si>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</si>
  <si>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</si>
  <si>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</si>
  <si>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</si>
  <si>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</si>
  <si>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</si>
  <si>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</si>
  <si>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</si>
  <si>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</si>
  <si>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</si>
  <si>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</si>
  <si>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</si>
  <si>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</si>
  <si>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</si>
  <si>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</si>
  <si>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</si>
  <si>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</si>
  <si>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</si>
  <si>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</si>
  <si>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</si>
  <si>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</si>
  <si>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</si>
  <si>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</si>
  <si>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</si>
  <si>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</si>
  <si>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</si>
  <si>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</si>
  <si>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</si>
  <si>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</si>
  <si>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</si>
  <si>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</si>
  <si>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</si>
  <si>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</si>
  <si>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</si>
  <si>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</si>
  <si>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</si>
  <si>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</si>
  <si>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</si>
  <si>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</si>
  <si>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</si>
  <si>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</si>
  <si>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</si>
  <si>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</si>
  <si>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</si>
  <si>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</si>
  <si>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</si>
  <si>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</si>
  <si>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</si>
  <si>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</si>
  <si>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</si>
  <si>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</si>
  <si>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</si>
  <si>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</si>
  <si>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</si>
  <si>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</si>
  <si>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</si>
  <si>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</si>
  <si>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</si>
  <si>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</si>
  <si>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</si>
  <si>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</si>
  <si>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</si>
  <si>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</si>
  <si>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</si>
  <si>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</si>
  <si>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</si>
  <si>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</si>
  <si>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</si>
  <si>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</si>
  <si>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</si>
  <si>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</si>
  <si>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</si>
  <si>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</si>
  <si>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</si>
  <si>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</si>
  <si>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</si>
  <si>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</si>
  <si>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</si>
  <si>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</si>
  <si>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</si>
  <si>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</si>
  <si>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</si>
  <si>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</si>
  <si>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</si>
  <si>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</si>
  <si>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</si>
  <si>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</si>
  <si>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</si>
  <si>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</si>
  <si>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</si>
  <si>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</si>
  <si>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</si>
  <si>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</si>
  <si>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</si>
  <si>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</si>
  <si>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</si>
  <si>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</si>
  <si>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</si>
  <si>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</si>
  <si>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</si>
  <si>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</si>
  <si>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</si>
  <si>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</si>
  <si>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</si>
  <si>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</si>
  <si>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</si>
  <si>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</si>
  <si>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</si>
  <si>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</si>
  <si>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</si>
  <si>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</si>
  <si>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</si>
  <si>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</si>
  <si>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</si>
  <si>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</si>
  <si>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</si>
  <si>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</si>
  <si>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</si>
  <si>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</si>
  <si>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</si>
  <si>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</si>
  <si>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</si>
  <si>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</si>
  <si>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</si>
  <si>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</si>
  <si>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</si>
  <si>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</si>
  <si>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</si>
  <si>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</si>
  <si>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</si>
  <si>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</si>
  <si>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</si>
  <si>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</si>
  <si>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</si>
  <si>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</si>
  <si>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</si>
  <si>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</si>
  <si>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</si>
  <si>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</si>
  <si>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</si>
  <si>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</si>
  <si>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</si>
  <si>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</si>
  <si>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</si>
  <si>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</si>
  <si>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</si>
  <si>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</si>
  <si>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</si>
  <si>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</si>
  <si>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</si>
  <si>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</si>
  <si>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</si>
  <si>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</si>
  <si>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</si>
  <si>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</si>
  <si>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</si>
  <si>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</si>
  <si>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</si>
  <si>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</si>
  <si>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</si>
  <si>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</si>
  <si>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</si>
  <si>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</si>
  <si>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</si>
  <si>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</si>
  <si>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</si>
  <si>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</si>
  <si>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</si>
  <si>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</si>
  <si>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</si>
  <si>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</si>
  <si>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</si>
  <si>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</si>
  <si>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</si>
  <si>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</si>
  <si>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</si>
  <si>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</si>
  <si>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</si>
  <si>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</si>
  <si>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</si>
  <si>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</si>
  <si>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</si>
  <si>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</si>
  <si>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</si>
  <si>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</si>
  <si>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</si>
  <si>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</si>
  <si>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</si>
  <si>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</si>
  <si>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</si>
  <si>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</si>
  <si>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</si>
  <si>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</si>
  <si>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</si>
  <si>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</si>
  <si>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</si>
  <si>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</si>
  <si>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</si>
  <si>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</si>
  <si>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</si>
  <si>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</si>
  <si>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</si>
  <si>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</si>
  <si>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</si>
  <si>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</si>
  <si>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</si>
  <si>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</si>
  <si>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</si>
  <si>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</si>
  <si>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</si>
  <si>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</si>
  <si>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</si>
  <si>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</si>
  <si>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</si>
  <si>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</si>
  <si>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</si>
  <si>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</si>
  <si>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</si>
  <si>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</si>
  <si>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</si>
  <si>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</si>
  <si>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</si>
  <si>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</si>
  <si>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</si>
  <si>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</si>
  <si>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</si>
  <si>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</si>
  <si>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</si>
  <si>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</si>
  <si>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</si>
  <si>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</si>
  <si>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</si>
  <si>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</si>
  <si>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</si>
  <si>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</si>
  <si>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</si>
  <si>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</si>
  <si>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</si>
  <si>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</si>
  <si>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</si>
  <si>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</si>
  <si>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</si>
  <si>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</si>
  <si>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</si>
  <si>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</si>
  <si>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</si>
  <si>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</si>
  <si>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</si>
  <si>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</si>
  <si>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</si>
  <si>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</si>
  <si>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</si>
  <si>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</si>
  <si>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</si>
  <si>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</si>
  <si>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</si>
  <si>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</si>
  <si>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</si>
  <si>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</si>
  <si>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</si>
  <si>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</si>
  <si>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</si>
  <si>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</si>
  <si>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</si>
  <si>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</si>
  <si>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</si>
  <si>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</si>
  <si>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</si>
  <si>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</si>
  <si>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</si>
  <si>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</si>
  <si>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</si>
  <si>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</si>
  <si>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</si>
  <si>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</si>
  <si>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</si>
  <si>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</si>
  <si>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</si>
  <si>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</si>
  <si>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</si>
  <si>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</si>
  <si>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</si>
  <si>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</si>
  <si>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</si>
  <si>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</si>
  <si>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</si>
  <si>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</si>
  <si>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</si>
  <si>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</si>
  <si>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</si>
  <si>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</si>
  <si>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</si>
  <si>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</si>
  <si>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</si>
  <si>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</si>
  <si>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</si>
  <si>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</si>
  <si>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</si>
  <si>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</si>
  <si>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</si>
  <si>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</si>
  <si>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</si>
  <si>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</si>
  <si>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</si>
  <si>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</si>
  <si>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</si>
  <si>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</si>
  <si>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</si>
  <si>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</si>
  <si>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</si>
  <si>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</si>
  <si>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</si>
  <si>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</si>
  <si>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</si>
  <si>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</si>
  <si>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</si>
  <si>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</si>
  <si>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</si>
  <si>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</si>
  <si>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</si>
  <si>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</si>
  <si>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</si>
  <si>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</si>
  <si>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</si>
  <si>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</si>
  <si>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</si>
  <si>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</si>
  <si>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</si>
  <si>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</si>
  <si>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</si>
  <si>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</si>
  <si>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</si>
  <si>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</si>
  <si>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</si>
  <si>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</si>
  <si>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</si>
  <si>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</si>
  <si>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</si>
  <si>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</si>
  <si>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</si>
  <si>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</si>
  <si>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</si>
  <si>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</si>
  <si>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</si>
  <si>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</si>
  <si>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</si>
  <si>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</si>
  <si>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</si>
  <si>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</si>
  <si>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</si>
  <si>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</si>
  <si>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</si>
  <si>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</si>
  <si>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</si>
  <si>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</si>
  <si>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</si>
  <si>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</si>
  <si>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</si>
  <si>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</si>
  <si>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</si>
  <si>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</si>
  <si>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</si>
  <si>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</si>
  <si>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</si>
  <si>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</si>
  <si>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</si>
  <si>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</si>
  <si>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</si>
  <si>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</si>
  <si>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</si>
  <si>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</si>
  <si>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</si>
  <si>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</si>
  <si>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</si>
  <si>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</si>
  <si>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</si>
  <si>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</si>
  <si>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</si>
  <si>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</si>
  <si>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</si>
  <si>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</si>
  <si>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</si>
  <si>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</si>
  <si>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</si>
  <si>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</si>
  <si>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</si>
  <si>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</si>
  <si>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</si>
  <si>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</si>
  <si>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</si>
  <si>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</si>
  <si>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</si>
  <si>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</si>
  <si>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</si>
  <si>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</si>
  <si>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</si>
  <si>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</si>
  <si>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</si>
  <si>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</si>
  <si>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</si>
  <si>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</si>
  <si>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</si>
  <si>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</si>
  <si>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</si>
  <si>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</si>
  <si>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</si>
  <si>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</si>
  <si>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</si>
  <si>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</si>
  <si>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</si>
  <si>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</si>
  <si>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</si>
  <si>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</si>
  <si>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</si>
  <si>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</si>
  <si>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</si>
  <si>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</si>
  <si>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</si>
  <si>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</si>
  <si>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</si>
  <si>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</si>
  <si>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</si>
  <si>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</si>
  <si>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</si>
  <si>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</si>
  <si>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</si>
  <si>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</si>
  <si>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</si>
  <si>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</si>
  <si>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</si>
  <si>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</si>
  <si>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</si>
  <si>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</si>
  <si>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</si>
  <si>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</si>
  <si>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</si>
  <si>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</si>
  <si>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</si>
  <si>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</si>
  <si>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</si>
  <si>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</si>
  <si>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</si>
  <si>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</si>
  <si>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</si>
  <si>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</si>
  <si>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</si>
  <si>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</si>
  <si>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</si>
  <si>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</si>
  <si>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</si>
  <si>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</si>
  <si>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</si>
  <si>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</si>
  <si>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</si>
  <si>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</si>
  <si>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</si>
  <si>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</si>
  <si>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</si>
  <si>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</si>
  <si>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</si>
  <si>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</si>
  <si>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</si>
  <si>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</si>
  <si>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</si>
  <si>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</si>
  <si>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</si>
  <si>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</si>
  <si>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</si>
  <si>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</si>
  <si>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</si>
  <si>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</si>
  <si>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</si>
  <si>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</si>
  <si>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</si>
  <si>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</si>
  <si>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</si>
  <si>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</si>
  <si>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</si>
  <si>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</si>
  <si>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</si>
  <si>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</si>
  <si>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</si>
  <si>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</si>
  <si>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</si>
  <si>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</si>
  <si>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</si>
  <si>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</si>
  <si>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</si>
  <si>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</si>
  <si>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</si>
  <si>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</si>
  <si>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</si>
  <si>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</si>
  <si>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</si>
  <si>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</si>
  <si>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</si>
  <si>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</si>
  <si>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</si>
  <si>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</si>
  <si>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</si>
  <si>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</si>
  <si>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</si>
  <si>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</si>
  <si>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</si>
  <si>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</si>
  <si>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</si>
  <si>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</si>
  <si>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</si>
  <si>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</si>
  <si>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</si>
  <si>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</si>
  <si>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</si>
  <si>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</si>
  <si>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</si>
  <si>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</si>
  <si>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</si>
  <si>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</si>
  <si>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</si>
  <si>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</si>
  <si>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</si>
  <si>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</si>
  <si>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</si>
  <si>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</si>
  <si>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</si>
  <si>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</si>
  <si>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</si>
  <si>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</si>
  <si>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</si>
  <si>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</si>
  <si>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</si>
  <si>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</si>
  <si>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</si>
  <si>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</si>
  <si>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</si>
  <si>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</si>
  <si>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</si>
  <si>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</si>
  <si>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</si>
  <si>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</si>
  <si>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</si>
  <si>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</si>
  <si>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</si>
  <si>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</si>
  <si>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</si>
  <si>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</si>
  <si>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</si>
  <si>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</si>
  <si>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</si>
  <si>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</si>
  <si>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</si>
  <si>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</si>
  <si>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</si>
  <si>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</si>
  <si>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</si>
  <si>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</si>
  <si>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</si>
  <si>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</si>
  <si>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</si>
  <si>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</si>
  <si>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</si>
  <si>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</si>
  <si>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</si>
  <si>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</si>
  <si>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</si>
  <si>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</si>
  <si>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</si>
  <si>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</si>
  <si>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</si>
  <si>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</si>
  <si>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</si>
  <si>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</si>
  <si>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</si>
  <si>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</si>
  <si>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</si>
  <si>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</si>
  <si>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</si>
  <si>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</si>
  <si>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</si>
  <si>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</si>
  <si>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</si>
  <si>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</si>
  <si>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</si>
  <si>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</si>
  <si>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</si>
  <si>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</si>
  <si>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</si>
  <si>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</si>
  <si>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</si>
  <si>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</si>
  <si>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</si>
  <si>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</si>
  <si>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</si>
  <si>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</si>
  <si>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</si>
  <si>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</si>
  <si>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</si>
  <si>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</si>
  <si>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</si>
  <si>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</si>
  <si>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</si>
  <si>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</si>
  <si>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</si>
  <si>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</si>
  <si>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</si>
  <si>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</si>
  <si>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</si>
  <si>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</si>
  <si>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</si>
  <si>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</si>
  <si>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</si>
  <si>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</si>
  <si>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</si>
  <si>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</si>
  <si>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</si>
  <si>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</si>
  <si>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</si>
  <si>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</si>
  <si>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</si>
  <si>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</si>
  <si>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</si>
  <si>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</si>
  <si>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</si>
  <si>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</si>
  <si>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</si>
  <si>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</si>
  <si>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</si>
  <si>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</si>
  <si>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</si>
  <si>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</si>
  <si>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</si>
  <si>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</si>
  <si>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</si>
  <si>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</si>
  <si>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</si>
  <si>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</si>
  <si>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</si>
  <si>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</si>
  <si>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</si>
  <si>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</si>
  <si>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</si>
  <si>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</si>
  <si>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</si>
  <si>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</si>
  <si>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</si>
  <si>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</si>
  <si>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</si>
  <si>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</si>
  <si>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</si>
  <si>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</si>
  <si>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</si>
  <si>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</si>
  <si>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</si>
  <si>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</si>
  <si>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</si>
  <si>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</si>
  <si>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</si>
  <si>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</si>
  <si>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</si>
  <si>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</si>
  <si>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</si>
  <si>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</si>
  <si>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</si>
  <si>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</si>
  <si>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</si>
  <si>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</si>
  <si>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</si>
  <si>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</si>
  <si>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</si>
  <si>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</si>
  <si>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</si>
  <si>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</si>
  <si>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</si>
  <si>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</si>
  <si>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</si>
  <si>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</si>
  <si>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</si>
  <si>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</si>
  <si>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</si>
  <si>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</si>
  <si>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</si>
  <si>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</si>
  <si>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</si>
  <si>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</si>
  <si>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</si>
  <si>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</si>
  <si>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</si>
  <si>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</si>
  <si>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</si>
  <si>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</si>
  <si>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</si>
  <si>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</si>
  <si>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</si>
  <si>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</si>
  <si>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</si>
  <si>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</si>
  <si>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</si>
  <si>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</si>
  <si>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</si>
  <si>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</si>
  <si>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</si>
  <si>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</si>
  <si>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</si>
  <si>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</si>
  <si>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</si>
  <si>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</si>
  <si>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</si>
  <si>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</si>
  <si>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</si>
  <si>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</si>
  <si>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</si>
  <si>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</si>
  <si>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</si>
  <si>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</si>
  <si>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</si>
  <si>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</si>
  <si>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</si>
  <si>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</si>
  <si>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</si>
  <si>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</si>
  <si>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</si>
  <si>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</si>
  <si>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</si>
  <si>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</si>
  <si>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</si>
  <si>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</si>
  <si>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</si>
  <si>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</si>
  <si>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</si>
  <si>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</si>
  <si>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</si>
  <si>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</si>
  <si>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</si>
  <si>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</si>
  <si>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</si>
  <si>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</si>
  <si>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</si>
  <si>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</si>
  <si>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</si>
  <si>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</si>
  <si>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</si>
  <si>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</si>
  <si>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</si>
  <si>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</si>
  <si>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</si>
  <si>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</si>
  <si>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</si>
  <si>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</si>
  <si>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</si>
  <si>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</si>
  <si>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</si>
  <si>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</si>
  <si>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</si>
  <si>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</si>
  <si>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</si>
  <si>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</si>
  <si>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</si>
  <si>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</si>
  <si>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</si>
  <si>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</si>
  <si>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</si>
  <si>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</si>
  <si>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</si>
  <si>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</si>
  <si>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</si>
  <si>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</si>
  <si>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</si>
  <si>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</si>
  <si>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</si>
  <si>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</si>
  <si>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</si>
  <si>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</si>
  <si>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</si>
  <si>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</si>
  <si>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</si>
  <si>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</si>
  <si>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</si>
  <si>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</si>
  <si>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</si>
  <si>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</si>
  <si>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</si>
  <si>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</si>
  <si>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</si>
  <si>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</si>
  <si>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</si>
  <si>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</si>
  <si>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</si>
  <si>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</si>
  <si>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</si>
  <si>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</si>
  <si>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</si>
  <si>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</si>
  <si>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</si>
  <si>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</si>
  <si>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</si>
  <si>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</si>
  <si>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</si>
  <si>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</si>
  <si>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</si>
  <si>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</si>
  <si>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</si>
  <si>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</si>
  <si>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</si>
  <si>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</si>
  <si>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</si>
  <si>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</si>
  <si>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</si>
  <si>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</si>
  <si>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</si>
  <si>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</si>
  <si>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</si>
  <si>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</si>
  <si>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</si>
  <si>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</si>
  <si>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</si>
  <si>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</si>
  <si>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</si>
  <si>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</si>
  <si>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</si>
  <si>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</si>
  <si>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</si>
  <si>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</si>
  <si>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</si>
  <si>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</si>
  <si>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</si>
  <si>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</si>
  <si>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</si>
  <si>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</si>
  <si>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</si>
  <si>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</si>
  <si>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</si>
  <si>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</si>
  <si>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</si>
  <si>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</si>
  <si>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</si>
  <si>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</si>
  <si>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</si>
  <si>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</si>
  <si>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</si>
  <si>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</si>
  <si>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</si>
  <si>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</si>
  <si>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</si>
  <si>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</si>
  <si>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</si>
  <si>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</si>
  <si>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</si>
  <si>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</si>
  <si>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</si>
  <si>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</si>
  <si>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</si>
  <si>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</si>
  <si>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</si>
  <si>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</si>
  <si>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</si>
  <si>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</si>
  <si>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</si>
  <si>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</si>
  <si>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</si>
  <si>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</si>
  <si>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</si>
  <si>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</si>
  <si>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</si>
  <si>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</si>
  <si>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</si>
  <si>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</si>
  <si>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</si>
  <si>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</si>
  <si>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</si>
  <si>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</si>
  <si>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</si>
  <si>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</si>
  <si>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</si>
  <si>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</si>
  <si>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</si>
  <si>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</si>
  <si>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</si>
  <si>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</si>
  <si>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</si>
  <si>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</si>
  <si>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</si>
  <si>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</si>
  <si>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</si>
  <si>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</si>
  <si>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</si>
  <si>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</si>
  <si>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</si>
  <si>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</si>
  <si>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</si>
  <si>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</si>
  <si>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</si>
  <si>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</si>
  <si>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</si>
  <si>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</si>
  <si>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</si>
  <si>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</si>
  <si>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</si>
  <si>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</si>
  <si>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</si>
  <si>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</si>
  <si>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</si>
  <si>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</si>
  <si>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</si>
  <si>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</si>
  <si>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</si>
  <si>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</si>
  <si>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</si>
  <si>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</si>
  <si>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</si>
  <si>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</si>
  <si>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</si>
  <si>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</si>
  <si>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</si>
  <si>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</si>
  <si>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</si>
  <si>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</si>
  <si>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</si>
  <si>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</si>
  <si>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</si>
  <si>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</si>
  <si>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</si>
  <si>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</si>
  <si>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</si>
  <si>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</si>
  <si>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</si>
  <si>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</si>
  <si>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</si>
  <si>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</si>
  <si>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</si>
  <si>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</si>
  <si>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</si>
  <si>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</si>
  <si>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</si>
  <si>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</si>
  <si>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</si>
  <si>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</si>
  <si>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</si>
  <si>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</si>
  <si>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</si>
  <si>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</si>
  <si>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</si>
  <si>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</si>
  <si>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</si>
  <si>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</si>
  <si>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</si>
  <si>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</si>
  <si>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</si>
  <si>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</si>
  <si>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</si>
  <si>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</si>
  <si>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</si>
  <si>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</si>
  <si>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</si>
  <si>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</si>
  <si>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</si>
  <si>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</si>
  <si>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</si>
  <si>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</si>
  <si>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</si>
  <si>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</si>
  <si>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</si>
  <si>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</si>
  <si>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</si>
  <si>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</si>
  <si>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</si>
  <si>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</si>
  <si>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</si>
  <si>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</si>
  <si>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</si>
  <si>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</si>
  <si>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</si>
  <si>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</si>
  <si>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</si>
  <si>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</si>
  <si>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</si>
  <si>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</si>
  <si>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</si>
  <si>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</si>
  <si>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</si>
  <si>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</si>
  <si>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</si>
  <si>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</si>
  <si>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</si>
  <si>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</si>
  <si>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</si>
  <si>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</si>
  <si>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</si>
  <si>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</si>
  <si>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</si>
  <si>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</si>
  <si>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</si>
  <si>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</si>
  <si>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</si>
  <si>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</si>
  <si>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</si>
  <si>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</si>
  <si>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</si>
  <si>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</si>
  <si>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</si>
  <si>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</si>
  <si>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</si>
  <si>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</si>
  <si>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</si>
  <si>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</si>
  <si>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</si>
  <si>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</si>
  <si>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</si>
  <si>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</si>
  <si>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</si>
  <si>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</si>
  <si>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</si>
  <si>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</si>
  <si>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</si>
  <si>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</si>
  <si>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</si>
  <si>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</si>
  <si>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</si>
  <si>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</si>
  <si>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</si>
  <si>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</si>
  <si>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</si>
  <si>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</si>
  <si>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</si>
  <si>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</si>
  <si>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</si>
  <si>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</si>
  <si>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</si>
  <si>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</si>
  <si>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</si>
  <si>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</si>
  <si>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</si>
  <si>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</si>
  <si>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</si>
  <si>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</si>
  <si>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</si>
  <si>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</si>
  <si>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</si>
  <si>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</si>
  <si>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</si>
  <si>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</si>
  <si>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</si>
  <si>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</si>
  <si>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</si>
  <si>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</si>
  <si>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</si>
  <si>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</si>
  <si>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</si>
  <si>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</si>
  <si>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</si>
  <si>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</si>
  <si>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</si>
  <si>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</si>
  <si>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</si>
  <si>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</si>
  <si>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</si>
  <si>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</si>
  <si>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</si>
  <si>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</si>
  <si>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</si>
  <si>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</si>
  <si>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</si>
  <si>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</si>
  <si>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</si>
  <si>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</si>
  <si>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</si>
  <si>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</si>
  <si>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</si>
  <si>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</si>
  <si>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</si>
  <si>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</si>
  <si>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</si>
  <si>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</si>
  <si>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</si>
  <si>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</si>
  <si>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</si>
  <si>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</si>
  <si>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</si>
  <si>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</si>
  <si>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</si>
  <si>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</si>
  <si>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</si>
  <si>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</si>
  <si>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</si>
  <si>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</si>
  <si>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</si>
  <si>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</si>
  <si>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</si>
  <si>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</si>
  <si>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</si>
  <si>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</si>
  <si>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</si>
  <si>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</si>
  <si>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</si>
  <si>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</si>
  <si>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</si>
  <si>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</si>
  <si>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</si>
  <si>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</si>
  <si>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</si>
  <si>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</si>
  <si>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</si>
  <si>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</si>
  <si>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</si>
  <si>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</si>
  <si>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</si>
  <si>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</si>
  <si>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</si>
  <si>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</si>
  <si>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</si>
  <si>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</si>
  <si>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</si>
  <si>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</si>
  <si>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</si>
  <si>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</si>
  <si>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</si>
  <si>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</si>
  <si>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</si>
  <si>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</si>
  <si>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</si>
  <si>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</si>
  <si>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</si>
  <si>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</si>
  <si>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</si>
  <si>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</si>
  <si>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</si>
  <si>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</si>
  <si>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</si>
  <si>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</si>
  <si>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</si>
  <si>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</si>
  <si>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</si>
  <si>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</si>
  <si>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</si>
  <si>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</si>
  <si>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</si>
  <si>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</si>
  <si>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</si>
  <si>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</si>
  <si>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</si>
  <si>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</si>
  <si>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</si>
  <si>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</si>
  <si>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</si>
  <si>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</si>
  <si>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</si>
  <si>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</si>
  <si>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</si>
  <si>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</si>
  <si>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</si>
  <si>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</si>
  <si>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</si>
  <si>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</si>
  <si>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</si>
  <si>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</si>
  <si>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</si>
  <si>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</si>
  <si>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</si>
  <si>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</si>
  <si>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</si>
  <si>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</si>
  <si>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</si>
  <si>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</si>
  <si>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</si>
  <si>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</si>
  <si>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</si>
  <si>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</si>
  <si>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</si>
  <si>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</si>
  <si>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</si>
  <si>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</si>
  <si>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</si>
  <si>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</si>
  <si>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</si>
  <si>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</si>
  <si>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</si>
  <si>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</si>
  <si>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</si>
  <si>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</si>
  <si>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</si>
  <si>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</si>
  <si>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</si>
  <si>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</si>
  <si>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</si>
  <si>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</si>
  <si>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</si>
  <si>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</si>
  <si>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</si>
  <si>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</si>
  <si>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</si>
  <si>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</si>
  <si>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</si>
  <si>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</si>
  <si>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</si>
  <si>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</si>
  <si>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</si>
  <si>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</si>
  <si>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</si>
  <si>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</si>
  <si>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</si>
  <si>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</si>
  <si>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</si>
  <si>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</si>
  <si>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</si>
  <si>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</si>
  <si>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</si>
  <si>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</si>
  <si>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</si>
  <si>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</si>
  <si>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</si>
  <si>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</si>
  <si>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</si>
  <si>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</si>
  <si>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</si>
  <si>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</si>
  <si>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</si>
  <si>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</si>
  <si>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</si>
  <si>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</si>
  <si>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</si>
  <si>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</si>
  <si>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</si>
  <si>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</si>
  <si>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</si>
  <si>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</si>
  <si>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</si>
  <si>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</si>
  <si>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</si>
  <si>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</si>
  <si>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</si>
  <si>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</si>
  <si>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</si>
  <si>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</si>
  <si>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</si>
  <si>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</si>
  <si>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</si>
  <si>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</si>
  <si>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</si>
  <si>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</si>
  <si>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</si>
  <si>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</si>
  <si>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</si>
  <si>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</si>
  <si>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</si>
  <si>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</si>
  <si>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</si>
  <si>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</si>
  <si>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</si>
  <si>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</si>
  <si>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</si>
  <si>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</si>
  <si>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</si>
  <si>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</si>
  <si>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</si>
  <si>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</si>
  <si>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</si>
  <si>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</si>
  <si>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</si>
  <si>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</si>
  <si>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</si>
  <si>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</si>
  <si>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</si>
  <si>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</si>
  <si>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</si>
  <si>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</si>
  <si>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</si>
  <si>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</si>
  <si>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</si>
  <si>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</si>
  <si>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</si>
  <si>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</si>
  <si>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</si>
  <si>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</si>
  <si>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</si>
  <si>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</si>
  <si>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</si>
  <si>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</si>
  <si>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</si>
  <si>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</si>
  <si>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</si>
  <si>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</si>
  <si>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</si>
  <si>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</si>
  <si>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</si>
  <si>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</si>
  <si>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</si>
  <si>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</si>
  <si>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</si>
  <si>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</si>
  <si>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</si>
  <si>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</si>
  <si>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</si>
  <si>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</si>
  <si>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</si>
  <si>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</si>
  <si>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</si>
  <si>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</si>
  <si>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</si>
  <si>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</si>
  <si>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</si>
  <si>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</si>
  <si>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</si>
  <si>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</si>
  <si>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</si>
  <si>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</si>
  <si>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</si>
  <si>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</si>
  <si>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</si>
  <si>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</si>
  <si>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</si>
  <si>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</si>
  <si>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</si>
  <si>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</si>
  <si>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</si>
  <si>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</si>
  <si>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</si>
  <si>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</si>
  <si>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</si>
  <si>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</si>
  <si>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</si>
  <si>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</si>
  <si>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</si>
  <si>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</si>
  <si>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</si>
  <si>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</si>
  <si>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</si>
  <si>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</si>
  <si>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</si>
  <si>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</si>
  <si>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</si>
  <si>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</si>
  <si>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</si>
  <si>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</si>
  <si>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</si>
  <si>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</si>
  <si>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</si>
  <si>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</si>
  <si>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</si>
  <si>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</si>
  <si>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</si>
  <si>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</si>
  <si>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</si>
  <si>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</si>
  <si>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</si>
  <si>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</si>
  <si>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</si>
  <si>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</si>
  <si>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</si>
  <si>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</si>
  <si>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</si>
  <si>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</si>
  <si>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</si>
  <si>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</si>
  <si>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</si>
  <si>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</si>
  <si>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</si>
  <si>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</si>
  <si>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</si>
  <si>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</si>
  <si>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</si>
  <si>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</si>
  <si>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</si>
  <si>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</si>
  <si>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</si>
  <si>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</si>
  <si>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</si>
  <si>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</si>
  <si>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</si>
  <si>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</si>
  <si>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</si>
  <si>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</si>
  <si>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</si>
  <si>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</si>
  <si>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</si>
  <si>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</si>
  <si>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</si>
  <si>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</si>
  <si>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</si>
  <si>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</si>
  <si>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</si>
  <si>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</si>
  <si>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</si>
  <si>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</si>
  <si>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</si>
  <si>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</si>
  <si>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</si>
  <si>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</si>
  <si>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</si>
  <si>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</si>
  <si>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</si>
  <si>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</si>
  <si>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</si>
  <si>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</si>
  <si>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</si>
  <si>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</si>
  <si>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</si>
  <si>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</si>
  <si>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</si>
  <si>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</si>
  <si>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</si>
  <si>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</si>
  <si>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</si>
  <si>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</si>
  <si>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</si>
  <si>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</si>
  <si>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</si>
  <si>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</si>
  <si>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</si>
  <si>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</si>
  <si>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</si>
  <si>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</si>
  <si>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</si>
  <si>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</si>
  <si>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</si>
  <si>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</si>
  <si>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</si>
  <si>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</si>
  <si>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</si>
  <si>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</si>
  <si>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</si>
  <si>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</si>
  <si>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</si>
  <si>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</si>
  <si>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</si>
  <si>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</si>
  <si>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</si>
  <si>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</si>
  <si>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</si>
  <si>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</si>
  <si>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</si>
  <si>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</si>
  <si>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</si>
  <si>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</si>
  <si>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</si>
  <si>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</si>
  <si>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</si>
  <si>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</si>
  <si>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</si>
  <si>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</si>
  <si>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</si>
  <si>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</si>
  <si>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</si>
  <si>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</si>
  <si>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</si>
  <si>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</si>
  <si>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</si>
  <si>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</si>
  <si>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</si>
  <si>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</si>
  <si>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</si>
  <si>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</si>
  <si>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</si>
  <si>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</si>
  <si>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</si>
  <si>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</si>
  <si>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</si>
  <si>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</si>
  <si>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</si>
  <si>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</si>
  <si>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</si>
  <si>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</si>
  <si>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</si>
  <si>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</si>
  <si>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</si>
  <si>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</si>
  <si>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</si>
  <si>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</si>
  <si>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</si>
  <si>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</si>
  <si>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</si>
  <si>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</si>
  <si>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</si>
  <si>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</si>
  <si>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</si>
  <si>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</si>
  <si>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</si>
  <si>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</si>
  <si>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</si>
  <si>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</si>
  <si>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</si>
  <si>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</si>
  <si>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</si>
  <si>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</si>
  <si>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</si>
  <si>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</si>
  <si>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</si>
  <si>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</si>
  <si>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</si>
  <si>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</si>
  <si>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</si>
  <si>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</si>
  <si>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</si>
  <si>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</si>
  <si>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</si>
  <si>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</si>
  <si>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</si>
  <si>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</si>
  <si>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</si>
  <si>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</si>
  <si>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</si>
  <si>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</si>
  <si>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</si>
  <si>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</si>
  <si>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</si>
  <si>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</si>
  <si>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</si>
  <si>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</si>
  <si>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</si>
  <si>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</si>
  <si>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</si>
  <si>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</si>
  <si>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</si>
  <si>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</si>
  <si>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</si>
  <si>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</si>
  <si>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</si>
  <si>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</si>
  <si>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</si>
  <si>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</si>
  <si>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</si>
  <si>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</si>
  <si>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</si>
  <si>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</si>
  <si>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</si>
  <si>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</si>
  <si>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</si>
  <si>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</si>
  <si>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</si>
  <si>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</si>
  <si>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</si>
  <si>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</si>
  <si>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</si>
  <si>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</si>
  <si>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</si>
  <si>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</si>
  <si>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</si>
  <si>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</si>
  <si>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</si>
  <si>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</si>
  <si>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</si>
  <si>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</si>
  <si>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</si>
  <si>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</si>
  <si>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</si>
  <si>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</si>
  <si>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</si>
  <si>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</si>
  <si>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</si>
  <si>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</si>
  <si>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</si>
  <si>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</si>
  <si>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</si>
  <si>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</si>
  <si>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</si>
  <si>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</si>
  <si>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</si>
  <si>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</si>
  <si>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</si>
  <si>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</si>
  <si>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</si>
  <si>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</si>
  <si>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</si>
  <si>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</si>
  <si>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</si>
  <si>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</si>
  <si>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</si>
  <si>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</si>
  <si>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</si>
  <si>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</si>
  <si>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</si>
  <si>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</si>
  <si>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</si>
  <si>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</si>
  <si>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</si>
  <si>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</si>
  <si>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</si>
  <si>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</si>
  <si>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</si>
  <si>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</si>
  <si>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</si>
  <si>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</si>
  <si>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</si>
  <si>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</si>
  <si>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</si>
  <si>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</si>
  <si>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</si>
  <si>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</si>
  <si>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</si>
  <si>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</si>
  <si>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</si>
  <si>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</si>
  <si>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</si>
  <si>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</si>
  <si>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</si>
  <si>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</si>
  <si>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</si>
  <si>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</si>
  <si>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</si>
  <si>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</si>
  <si>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</si>
  <si>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</si>
  <si>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</si>
  <si>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</si>
  <si>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</si>
  <si>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</si>
  <si>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</si>
  <si>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</si>
  <si>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</si>
  <si>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</si>
  <si>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</si>
  <si>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</si>
  <si>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</si>
  <si>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</si>
  <si>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</si>
  <si>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</si>
  <si>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</si>
  <si>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</si>
  <si>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</si>
  <si>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</si>
  <si>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</si>
  <si>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</si>
  <si>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</si>
  <si>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</si>
  <si>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</si>
  <si>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</si>
  <si>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</si>
  <si>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</si>
  <si>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</si>
  <si>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</si>
  <si>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</si>
  <si>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</si>
  <si>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</si>
  <si>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</si>
  <si>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</si>
  <si>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</si>
  <si>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</si>
  <si>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</si>
  <si>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</si>
  <si>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</si>
  <si>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</si>
  <si>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</si>
  <si>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</si>
  <si>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</si>
  <si>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</si>
  <si>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</si>
  <si>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</si>
  <si>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</si>
  <si>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</si>
  <si>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</si>
  <si>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</si>
  <si>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</si>
  <si>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</si>
  <si>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</si>
  <si>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</si>
  <si>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</si>
  <si>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</si>
  <si>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</si>
  <si>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</si>
  <si>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</si>
  <si>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</si>
  <si>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</si>
  <si>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</si>
  <si>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</si>
  <si>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</si>
  <si>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</si>
  <si>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</si>
  <si>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</si>
  <si>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</si>
  <si>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</si>
  <si>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</si>
  <si>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</si>
  <si>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</si>
  <si>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</si>
  <si>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</si>
  <si>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</si>
  <si>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</si>
  <si>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</si>
  <si>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</si>
  <si>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</si>
  <si>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</si>
  <si>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</si>
  <si>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</si>
  <si>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</si>
  <si>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</si>
  <si>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</si>
  <si>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</si>
  <si>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</si>
  <si>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</si>
  <si>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</si>
  <si>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</si>
  <si>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</si>
  <si>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</si>
  <si>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</si>
  <si>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</si>
  <si>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</si>
  <si>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</si>
  <si>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</si>
  <si>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</si>
  <si>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</si>
  <si>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</si>
  <si>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</si>
  <si>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</si>
  <si>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</si>
  <si>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</si>
  <si>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</si>
  <si>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</si>
  <si>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</si>
  <si>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</si>
  <si>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</si>
  <si>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</si>
  <si>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</si>
  <si>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</si>
  <si>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</si>
  <si>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</si>
  <si>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</si>
  <si>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</si>
  <si>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</si>
  <si>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</si>
  <si>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</si>
  <si>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</si>
  <si>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</si>
  <si>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</si>
  <si>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</si>
  <si>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</si>
  <si>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</si>
  <si>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</si>
  <si>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</si>
  <si>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</si>
  <si>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</si>
  <si>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</si>
  <si>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</si>
  <si>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</si>
  <si>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</si>
  <si>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</si>
  <si>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</si>
  <si>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</si>
  <si>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</si>
  <si>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</si>
  <si>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</si>
  <si>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</si>
  <si>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</si>
  <si>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</si>
  <si>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</si>
  <si>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</si>
  <si>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</si>
  <si>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</si>
  <si>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</si>
  <si>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</si>
  <si>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</si>
  <si>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</si>
  <si>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</si>
  <si>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</si>
  <si>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</si>
  <si>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</si>
  <si>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</si>
  <si>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</si>
  <si>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</si>
  <si>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</si>
  <si>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</si>
  <si>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</si>
  <si>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</si>
  <si>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</si>
  <si>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</si>
  <si>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</si>
  <si>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</si>
  <si>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</si>
  <si>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</si>
  <si>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</si>
  <si>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</si>
  <si>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</si>
  <si>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</si>
  <si>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</si>
  <si>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</si>
  <si>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</si>
  <si>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</si>
  <si>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</si>
  <si>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</si>
  <si>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</si>
  <si>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</si>
  <si>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</si>
  <si>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</si>
  <si>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</si>
  <si>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</si>
  <si>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</si>
  <si>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</si>
  <si>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</si>
  <si>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</si>
  <si>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</si>
  <si>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</si>
  <si>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</si>
  <si>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</si>
  <si>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</si>
  <si>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</si>
  <si>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</si>
  <si>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</si>
  <si>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</si>
  <si>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</si>
  <si>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</si>
  <si>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</si>
  <si>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</si>
  <si>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</si>
  <si>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</si>
  <si>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</si>
  <si>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</si>
  <si>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</si>
  <si>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</si>
  <si>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</si>
  <si>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</si>
  <si>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</si>
  <si>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</si>
  <si>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</si>
  <si>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</si>
  <si>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</si>
  <si>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</si>
  <si>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</si>
  <si>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</si>
  <si>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</si>
  <si>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</si>
  <si>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</si>
  <si>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</si>
  <si>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</si>
  <si>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</si>
  <si>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</si>
  <si>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</si>
  <si>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</si>
  <si>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</si>
  <si>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</si>
  <si>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</si>
  <si>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</si>
  <si>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</si>
  <si>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</si>
  <si>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</si>
  <si>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</si>
  <si>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</si>
  <si>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</si>
  <si>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</si>
  <si>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</si>
  <si>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</si>
  <si>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</si>
  <si>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</si>
  <si>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</si>
  <si>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</si>
  <si>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</si>
  <si>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</si>
  <si>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</si>
  <si>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</si>
  <si>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</si>
  <si>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</si>
  <si>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</si>
  <si>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</si>
  <si>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</si>
  <si>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</si>
  <si>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</si>
  <si>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</si>
  <si>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</si>
  <si>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</si>
  <si>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</si>
  <si>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</si>
  <si>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</si>
  <si>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</si>
  <si>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</si>
  <si>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</si>
  <si>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</si>
  <si>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</si>
  <si>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</si>
  <si>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</si>
  <si>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</si>
  <si>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</si>
  <si>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</si>
  <si>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</si>
  <si>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</si>
  <si>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</si>
  <si>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</si>
  <si>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</si>
  <si>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</si>
  <si>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</si>
  <si>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</si>
  <si>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</si>
  <si>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</si>
  <si>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</si>
  <si>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</si>
  <si>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</si>
  <si>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</si>
  <si>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</si>
  <si>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</si>
  <si>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</si>
  <si>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</si>
  <si>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</si>
  <si>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</si>
  <si>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</si>
  <si>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</si>
  <si>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</si>
  <si>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</si>
  <si>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</si>
  <si>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</si>
  <si>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</si>
  <si>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</si>
  <si>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</si>
  <si>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</si>
  <si>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</si>
  <si>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</si>
  <si>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</si>
  <si>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</si>
  <si>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</si>
  <si>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</si>
  <si>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</si>
  <si>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</si>
  <si>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</si>
  <si>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</si>
  <si>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</si>
  <si>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</si>
  <si>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</si>
  <si>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</si>
  <si>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</si>
  <si>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</si>
  <si>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</si>
  <si>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</si>
  <si>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</si>
  <si>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</si>
  <si>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</si>
  <si>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</si>
  <si>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</si>
  <si>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</si>
  <si>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</si>
  <si>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</si>
  <si>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</si>
  <si>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</si>
  <si>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</si>
  <si>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</si>
  <si>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</si>
  <si>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</si>
  <si>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</si>
  <si>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</si>
  <si>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</si>
  <si>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</si>
  <si>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</si>
  <si>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</si>
  <si>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</si>
  <si>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</si>
  <si>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</si>
  <si>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</si>
  <si>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</si>
  <si>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</si>
  <si>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</si>
  <si>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</si>
  <si>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</si>
  <si>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</si>
  <si>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</si>
  <si>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</si>
  <si>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</si>
  <si>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</si>
  <si>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</si>
  <si>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</si>
  <si>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</si>
  <si>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</si>
  <si>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</si>
  <si>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</si>
  <si>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</si>
  <si>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</si>
  <si>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</si>
  <si>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</si>
  <si>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</si>
  <si>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</si>
  <si>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</si>
  <si>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</si>
  <si>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</si>
  <si>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</si>
  <si>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</si>
  <si>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</si>
  <si>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</si>
  <si>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</si>
  <si>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</si>
  <si>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</si>
  <si>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</si>
  <si>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</si>
  <si>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</si>
  <si>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</si>
  <si>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</si>
  <si>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</si>
  <si>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</si>
  <si>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</si>
  <si>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</si>
  <si>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</si>
  <si>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</si>
  <si>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</si>
  <si>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</si>
  <si>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</si>
  <si>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</si>
  <si>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</si>
  <si>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</si>
  <si>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</si>
  <si>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</si>
  <si>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</si>
  <si>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</si>
  <si>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</si>
  <si>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</si>
  <si>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</si>
  <si>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</si>
  <si>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</si>
  <si>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</si>
  <si>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</si>
  <si>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</si>
  <si>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</si>
  <si>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</si>
  <si>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</si>
  <si>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</si>
  <si>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</si>
  <si>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</si>
  <si>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</si>
  <si>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</si>
  <si>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</si>
  <si>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</si>
  <si>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</si>
  <si>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</si>
  <si>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</si>
  <si>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</si>
  <si>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</si>
  <si>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</si>
  <si>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</si>
  <si>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</si>
  <si>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</si>
  <si>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</si>
  <si>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</si>
  <si>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</si>
  <si>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</si>
  <si>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</si>
  <si>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</si>
  <si>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</si>
  <si>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</si>
  <si>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</si>
  <si>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</si>
  <si>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</si>
  <si>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</si>
  <si>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</si>
  <si>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</si>
  <si>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</si>
  <si>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</si>
  <si>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</si>
  <si>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</si>
  <si>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</si>
  <si>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</si>
  <si>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</si>
  <si>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</si>
  <si>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</si>
  <si>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</si>
  <si>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</si>
  <si>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</si>
  <si>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</si>
  <si>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</si>
  <si>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</si>
  <si>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</si>
  <si>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</si>
  <si>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</si>
  <si>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</si>
  <si>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</si>
  <si>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</si>
  <si>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</si>
  <si>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</si>
  <si>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</si>
  <si>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</si>
  <si>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</si>
  <si>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</si>
  <si>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</si>
  <si>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</si>
  <si>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</si>
  <si>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</si>
  <si>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</si>
  <si>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</si>
  <si>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</si>
  <si>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</si>
  <si>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</si>
  <si>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</si>
  <si>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</si>
  <si>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</si>
  <si>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</si>
  <si>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</si>
  <si>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</si>
  <si>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</si>
  <si>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</si>
  <si>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</si>
  <si>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</si>
  <si>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</si>
  <si>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</si>
  <si>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</si>
  <si>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</si>
  <si>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</si>
  <si>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</si>
  <si>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</si>
  <si>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</si>
  <si>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</si>
  <si>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</si>
  <si>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</si>
  <si>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</si>
  <si>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</si>
  <si>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</si>
  <si>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</si>
  <si>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</si>
  <si>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</si>
  <si>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</si>
  <si>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</si>
  <si>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</si>
  <si>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</si>
  <si>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</si>
  <si>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</si>
  <si>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</si>
  <si>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</si>
  <si>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</si>
  <si>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</si>
  <si>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</si>
  <si>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</si>
  <si>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</si>
  <si>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</si>
  <si>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</si>
  <si>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</si>
  <si>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</si>
  <si>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</si>
  <si>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</si>
  <si>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</si>
  <si>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</si>
  <si>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</si>
  <si>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</si>
  <si>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</si>
  <si>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</si>
  <si>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</si>
  <si>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</si>
  <si>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</si>
  <si>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</si>
  <si>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</si>
  <si>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</si>
  <si>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</si>
  <si>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</si>
  <si>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</si>
  <si>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</si>
  <si>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</si>
  <si>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</si>
  <si>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</si>
  <si>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</si>
  <si>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</si>
  <si>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</si>
  <si>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</si>
  <si>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</si>
  <si>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</si>
  <si>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</si>
  <si>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</si>
  <si>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</si>
  <si>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</si>
  <si>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</si>
  <si>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</si>
  <si>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</si>
  <si>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</si>
  <si>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</si>
  <si>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</si>
  <si>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</si>
  <si>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</si>
  <si>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</si>
  <si>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</si>
  <si>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</si>
  <si>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</si>
  <si>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</si>
  <si>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</si>
  <si>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</si>
  <si>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</si>
  <si>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</si>
  <si>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</si>
  <si>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</si>
  <si>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</si>
  <si>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</si>
  <si>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</si>
  <si>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</si>
  <si>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</si>
  <si>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</si>
  <si>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</si>
  <si>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</si>
  <si>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</si>
  <si>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</si>
  <si>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</si>
  <si>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</si>
  <si>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</si>
  <si>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</si>
  <si>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</si>
  <si>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</si>
  <si>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</si>
  <si>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</si>
  <si>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</si>
  <si>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</si>
  <si>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</si>
  <si>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</si>
  <si>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</si>
  <si>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</si>
  <si>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</si>
  <si>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</si>
  <si>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</si>
  <si>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</si>
  <si>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</si>
  <si>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</si>
  <si>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</si>
  <si>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</si>
  <si>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</si>
  <si>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</si>
  <si>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</si>
  <si>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</si>
  <si>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</si>
  <si>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</si>
  <si>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</si>
  <si>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</si>
  <si>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</si>
  <si>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</si>
  <si>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</si>
  <si>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</si>
  <si>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</si>
  <si>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</si>
  <si>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</si>
  <si>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</si>
  <si>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</si>
  <si>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</si>
  <si>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</si>
  <si>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</si>
  <si>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</si>
  <si>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</si>
  <si>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</si>
  <si>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</si>
  <si>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</si>
  <si>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</si>
  <si>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</si>
  <si>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</si>
  <si>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</si>
  <si>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</si>
  <si>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</si>
  <si>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</si>
  <si>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</si>
  <si>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</si>
  <si>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</si>
  <si>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</si>
  <si>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</si>
  <si>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</si>
  <si>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</si>
  <si>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</si>
  <si>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</si>
  <si>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</si>
  <si>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</si>
  <si>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</si>
  <si>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</si>
  <si>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</si>
  <si>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</si>
  <si>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</si>
  <si>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</si>
  <si>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</si>
  <si>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</si>
  <si>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</si>
  <si>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</si>
  <si>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</si>
  <si>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</si>
  <si>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</si>
  <si>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</si>
  <si>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</si>
  <si>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</si>
  <si>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</si>
  <si>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</si>
  <si>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</si>
  <si>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</si>
  <si>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</si>
  <si>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</si>
  <si>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</si>
  <si>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</si>
  <si>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</si>
  <si>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</si>
  <si>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</si>
  <si>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</si>
  <si>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</si>
  <si>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</si>
  <si>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</si>
  <si>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</si>
  <si>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</si>
  <si>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</si>
  <si>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</si>
  <si>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</si>
  <si>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</si>
  <si>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</si>
  <si>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</si>
  <si>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</si>
  <si>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</si>
  <si>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</si>
  <si>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</si>
  <si>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</si>
  <si>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</si>
  <si>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</si>
  <si>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</si>
  <si>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</si>
  <si>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</si>
  <si>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</si>
  <si>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</si>
  <si>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</si>
  <si>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</si>
  <si>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</si>
  <si>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</si>
  <si>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</si>
  <si>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</si>
  <si>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</si>
  <si>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</si>
  <si>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</si>
  <si>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</si>
  <si>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</si>
  <si>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</si>
  <si>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</si>
  <si>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</si>
  <si>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</si>
  <si>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</si>
  <si>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</si>
  <si>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</si>
  <si>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</si>
  <si>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</si>
  <si>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</si>
  <si>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</si>
  <si>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</si>
  <si>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</si>
  <si>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</si>
  <si>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</si>
  <si>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</si>
  <si>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</si>
  <si>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</si>
  <si>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</si>
  <si>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</si>
  <si>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</si>
  <si>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</si>
  <si>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</si>
  <si>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</si>
  <si>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</si>
  <si>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</si>
  <si>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</si>
  <si>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</si>
  <si>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</si>
  <si>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</si>
  <si>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</si>
  <si>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</si>
  <si>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</si>
  <si>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</si>
  <si>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</si>
  <si>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</si>
  <si>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</si>
  <si>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</si>
  <si>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</si>
  <si>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</si>
  <si>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</si>
  <si>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</si>
  <si>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</si>
  <si>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</si>
  <si>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</si>
  <si>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</si>
  <si>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</si>
  <si>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</si>
  <si>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</si>
  <si>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</si>
  <si>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</si>
  <si>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</si>
  <si>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</si>
  <si>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</si>
  <si>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</si>
  <si>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</si>
  <si>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</si>
  <si>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</si>
  <si>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</si>
  <si>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</si>
  <si>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</si>
  <si>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</si>
  <si>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</si>
  <si>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</si>
  <si>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</si>
  <si>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</si>
  <si>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</si>
  <si>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</si>
  <si>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</si>
  <si>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</si>
  <si>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</si>
  <si>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</si>
  <si>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</si>
  <si>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</si>
  <si>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</si>
  <si>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</si>
  <si>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</si>
  <si>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</si>
  <si>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</si>
  <si>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</si>
  <si>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</si>
  <si>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</si>
  <si>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</si>
  <si>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</si>
  <si>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</si>
  <si>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</si>
  <si>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</si>
  <si>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</si>
  <si>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</si>
  <si>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</si>
  <si>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</si>
  <si>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</si>
  <si>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</si>
  <si>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</si>
  <si>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</si>
  <si>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</si>
  <si>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</si>
  <si>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</si>
  <si>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</si>
  <si>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</si>
  <si>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</si>
  <si>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</si>
  <si>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</si>
  <si>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</si>
  <si>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</si>
  <si>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</si>
  <si>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</si>
  <si>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</si>
  <si>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</si>
  <si>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</si>
  <si>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</si>
  <si>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</si>
  <si>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</si>
  <si>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</si>
  <si>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</si>
  <si>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</si>
  <si>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</si>
  <si>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</si>
  <si>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</si>
  <si>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</si>
  <si>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</si>
  <si>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</si>
  <si>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</si>
  <si>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</si>
  <si>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</si>
  <si>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</si>
  <si>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</si>
  <si>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</si>
  <si>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</si>
  <si>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</si>
  <si>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</si>
  <si>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</si>
  <si>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</si>
  <si>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</si>
  <si>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</si>
  <si>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</si>
  <si>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</si>
  <si>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</si>
  <si>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</si>
  <si>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</si>
  <si>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</si>
  <si>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</si>
  <si>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</si>
  <si>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</si>
  <si>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</si>
  <si>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</si>
  <si>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</si>
  <si>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</si>
  <si>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</si>
  <si>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</si>
  <si>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</si>
  <si>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</si>
  <si>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</si>
  <si>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</si>
  <si>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</si>
  <si>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</si>
  <si>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</si>
  <si>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</si>
  <si>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</si>
  <si>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</si>
  <si>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</si>
  <si>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</si>
  <si>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</si>
  <si>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</si>
  <si>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</si>
  <si>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</si>
  <si>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</si>
  <si>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</si>
  <si>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</si>
  <si>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</si>
  <si>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</si>
  <si>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</si>
  <si>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</si>
  <si>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</si>
  <si>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</si>
  <si>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</si>
  <si>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</si>
  <si>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</si>
  <si>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</si>
  <si>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</si>
  <si>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</si>
  <si>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</si>
  <si>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</si>
  <si>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</si>
  <si>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</si>
  <si>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</si>
  <si>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</si>
  <si>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</si>
  <si>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</si>
  <si>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</si>
  <si>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</si>
  <si>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</si>
  <si>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</si>
  <si>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</si>
  <si>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</si>
  <si>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</si>
  <si>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</si>
  <si>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</si>
  <si>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</si>
  <si>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</si>
  <si>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</si>
  <si>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</si>
  <si>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</si>
  <si>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</si>
  <si>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</si>
  <si>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</si>
  <si>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</si>
  <si>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</si>
  <si>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</si>
  <si>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</si>
  <si>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</si>
  <si>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</si>
  <si>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</si>
  <si>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</si>
  <si>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</si>
  <si>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</si>
  <si>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</si>
  <si>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</si>
  <si>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</si>
  <si>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</si>
  <si>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</si>
  <si>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</si>
  <si>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</si>
  <si>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</si>
  <si>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</si>
  <si>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</si>
  <si>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</si>
  <si>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</si>
  <si>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</si>
  <si>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</si>
  <si>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</si>
  <si>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</si>
  <si>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</si>
  <si>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</si>
  <si>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</si>
  <si>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</si>
  <si>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</si>
  <si>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</si>
  <si>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</si>
  <si>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</si>
  <si>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</si>
  <si>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</si>
  <si>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</si>
  <si>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</si>
  <si>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</si>
  <si>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</si>
  <si>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</si>
  <si>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</si>
  <si>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</si>
  <si>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</si>
  <si>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</si>
  <si>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</si>
  <si>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</si>
  <si>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</si>
  <si>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</si>
  <si>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</si>
  <si>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</si>
  <si>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</si>
  <si>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</si>
  <si>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</si>
  <si>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</si>
  <si>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</si>
  <si>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</si>
  <si>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</si>
  <si>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</si>
  <si>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</si>
  <si>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</si>
  <si>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</si>
  <si>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</si>
  <si>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</si>
  <si>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</si>
  <si>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</si>
  <si>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</si>
  <si>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</si>
  <si>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</si>
  <si>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</si>
  <si>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</si>
  <si>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</si>
  <si>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</si>
  <si>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</si>
  <si>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</si>
  <si>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</si>
  <si>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</si>
  <si>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</si>
  <si>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</si>
  <si>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</si>
  <si>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</si>
  <si>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</si>
  <si>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</si>
  <si>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</si>
  <si>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</si>
  <si>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</si>
  <si>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</si>
  <si>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</si>
  <si>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</si>
  <si>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</si>
  <si>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</si>
  <si>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</si>
  <si>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</si>
  <si>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</si>
  <si>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</si>
  <si>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</si>
  <si>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</si>
  <si>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</si>
  <si>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</si>
  <si>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</si>
  <si>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</si>
  <si>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</si>
  <si>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</si>
  <si>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</si>
  <si>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</si>
  <si>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</si>
  <si>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</si>
  <si>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</si>
  <si>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</si>
  <si>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</si>
  <si>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</si>
  <si>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</si>
  <si>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</si>
  <si>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</si>
  <si>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</si>
  <si>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</si>
  <si>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</si>
  <si>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</si>
  <si>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</si>
  <si>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</si>
  <si>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</si>
  <si>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</si>
  <si>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</si>
  <si>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</si>
  <si>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</si>
  <si>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</si>
  <si>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</si>
  <si>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</si>
  <si>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</si>
  <si>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</si>
  <si>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</si>
  <si>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</si>
  <si>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</si>
  <si>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</si>
  <si>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</si>
  <si>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</si>
  <si>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</si>
  <si>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</si>
  <si>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</si>
  <si>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</si>
  <si>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</si>
  <si>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</si>
  <si>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</si>
  <si>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</si>
  <si>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</si>
  <si>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</si>
  <si>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</si>
  <si>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</si>
  <si>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</si>
  <si>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</si>
  <si>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</si>
  <si>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</si>
  <si>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</si>
  <si>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</si>
  <si>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</si>
  <si>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</si>
  <si>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</si>
  <si>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</si>
  <si>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</si>
  <si>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</si>
  <si>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</si>
  <si>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</si>
  <si>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</si>
  <si>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</si>
  <si>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</si>
  <si>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</si>
  <si>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</si>
  <si>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</si>
  <si>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</si>
  <si>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</si>
  <si>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</si>
  <si>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</si>
  <si>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</si>
  <si>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</si>
  <si>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</si>
  <si>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</si>
  <si>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</si>
  <si>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</si>
  <si>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</si>
  <si>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</si>
  <si>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</si>
  <si>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</si>
  <si>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</si>
  <si>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</si>
  <si>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</si>
  <si>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</si>
  <si>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</si>
  <si>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</si>
  <si>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</si>
  <si>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</si>
  <si>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</si>
  <si>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</si>
  <si>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</si>
  <si>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</si>
  <si>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</si>
  <si>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</si>
  <si>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</si>
  <si>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</si>
  <si>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</si>
  <si>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</si>
  <si>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</si>
  <si>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</si>
  <si>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</si>
  <si>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</si>
  <si>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</si>
  <si>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</si>
  <si>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</si>
  <si>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</si>
  <si>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</si>
  <si>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</si>
  <si>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</si>
  <si>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</si>
  <si>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</si>
  <si>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</si>
  <si>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</si>
  <si>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</si>
  <si>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</si>
  <si>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</si>
  <si>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</si>
  <si>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</si>
  <si>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</si>
  <si>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</si>
  <si>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</si>
  <si>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</si>
  <si>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</si>
  <si>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</si>
  <si>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</si>
  <si>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</si>
  <si>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</si>
  <si>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</si>
  <si>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</si>
  <si>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</si>
  <si>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</si>
  <si>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</si>
  <si>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</si>
  <si>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</si>
  <si>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</si>
  <si>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</si>
  <si>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</si>
  <si>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</si>
  <si>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</si>
  <si>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</si>
  <si>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</si>
  <si>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</si>
  <si>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</si>
  <si>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</si>
  <si>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</si>
  <si>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</si>
  <si>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</si>
  <si>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</si>
  <si>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</si>
  <si>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</si>
  <si>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</si>
  <si>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</si>
  <si>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</si>
  <si>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</si>
  <si>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</si>
  <si>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</si>
  <si>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</si>
  <si>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</si>
  <si>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</si>
  <si>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</si>
  <si>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</si>
  <si>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</si>
  <si>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</si>
  <si>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</si>
  <si>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</si>
  <si>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</si>
  <si>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</si>
  <si>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</si>
  <si>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</si>
  <si>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</si>
  <si>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</si>
  <si>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</si>
  <si>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</si>
  <si>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</si>
  <si>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</si>
  <si>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</si>
  <si>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</si>
  <si>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</si>
  <si>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</si>
  <si>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</si>
  <si>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</si>
  <si>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</si>
  <si>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</si>
  <si>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</si>
  <si>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</si>
  <si>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</si>
  <si>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</si>
  <si>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</si>
  <si>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</si>
  <si>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</si>
  <si>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</si>
  <si>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</si>
  <si>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</si>
  <si>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</si>
  <si>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</si>
  <si>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</si>
  <si>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</si>
  <si>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</si>
  <si>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</si>
  <si>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</si>
  <si>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</si>
  <si>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</si>
  <si>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</si>
  <si>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</si>
  <si>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</si>
  <si>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</si>
  <si>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</si>
  <si>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</si>
  <si>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</si>
  <si>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</si>
  <si>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</si>
  <si>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</si>
  <si>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</si>
  <si>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</si>
  <si>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</si>
  <si>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</si>
  <si>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</si>
  <si>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</si>
  <si>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</si>
  <si>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</si>
  <si>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</si>
  <si>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</si>
  <si>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</si>
  <si>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</si>
  <si>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</si>
  <si>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</si>
  <si>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</si>
  <si>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</si>
  <si>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</si>
  <si>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</si>
  <si>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</si>
  <si>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</si>
  <si>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</si>
  <si>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</si>
  <si>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</si>
  <si>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</si>
  <si>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</si>
  <si>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</si>
  <si>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</si>
  <si>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</si>
  <si>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</si>
  <si>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</si>
  <si>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</si>
  <si>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</si>
  <si>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</si>
  <si>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</si>
  <si>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</si>
  <si>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</si>
  <si>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</si>
  <si>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</si>
  <si>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</si>
  <si>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</si>
  <si>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</si>
  <si>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</si>
  <si>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</si>
  <si>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</si>
  <si>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</si>
  <si>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</si>
  <si>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</si>
  <si>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</si>
  <si>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</si>
  <si>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</si>
  <si>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</si>
  <si>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</si>
  <si>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</si>
  <si>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</si>
  <si>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</si>
  <si>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</si>
  <si>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</si>
  <si>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</si>
  <si>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</si>
  <si>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</si>
  <si>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</si>
  <si>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</si>
  <si>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</si>
  <si>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</si>
  <si>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</si>
  <si>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</si>
  <si>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</si>
  <si>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</si>
  <si>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</si>
  <si>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</si>
  <si>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</si>
  <si>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</si>
  <si>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</si>
  <si>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</si>
  <si>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</si>
  <si>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</si>
  <si>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</si>
  <si>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</si>
  <si>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</si>
  <si>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</si>
  <si>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</si>
  <si>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</si>
  <si>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</si>
  <si>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</si>
  <si>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</si>
  <si>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</si>
  <si>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</si>
  <si>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</si>
  <si>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</si>
  <si>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</si>
  <si>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</si>
  <si>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</si>
  <si>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</si>
  <si>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</si>
  <si>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</si>
  <si>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</si>
  <si>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</si>
  <si>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</si>
  <si>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</si>
  <si>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</si>
  <si>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</si>
  <si>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</si>
  <si>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</si>
  <si>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</si>
  <si>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</si>
  <si>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</si>
  <si>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</si>
  <si>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</si>
  <si>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</si>
  <si>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</si>
  <si>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</si>
  <si>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</si>
  <si>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</si>
  <si>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</si>
  <si>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</si>
  <si>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</si>
  <si>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</si>
  <si>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</si>
  <si>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</si>
  <si>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</si>
  <si>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</si>
  <si>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</si>
  <si>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</si>
  <si>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</si>
  <si>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</si>
  <si>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</si>
  <si>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</si>
  <si>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</si>
  <si>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</si>
  <si>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</si>
  <si>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</si>
  <si>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</si>
  <si>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</si>
  <si>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</si>
  <si>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</si>
  <si>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</si>
  <si>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</si>
  <si>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</si>
  <si>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</si>
  <si>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</si>
  <si>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</si>
  <si>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</si>
  <si>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</si>
  <si>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</si>
  <si>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</si>
  <si>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</si>
  <si>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</si>
  <si>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</si>
  <si>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</si>
  <si>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</si>
  <si>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</si>
  <si>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</si>
  <si>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</si>
  <si>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</si>
  <si>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</si>
  <si>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</si>
  <si>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</si>
  <si>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</si>
  <si>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</si>
  <si>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</si>
  <si>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</si>
  <si>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</si>
  <si>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</si>
  <si>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</si>
  <si>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</si>
  <si>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</si>
  <si>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</si>
  <si>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</si>
  <si>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</si>
  <si>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</si>
  <si>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</si>
  <si>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</si>
  <si>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</si>
  <si>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</si>
  <si>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</si>
  <si>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</si>
  <si>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</si>
  <si>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</si>
  <si>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</si>
  <si>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</si>
  <si>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</si>
  <si>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</si>
  <si>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</si>
  <si>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</si>
  <si>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</si>
  <si>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</si>
  <si>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</si>
  <si>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</si>
  <si>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</si>
  <si>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</si>
  <si>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</si>
  <si>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</si>
  <si>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</si>
  <si>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</si>
  <si>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</si>
  <si>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</si>
  <si>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</si>
  <si>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</si>
  <si>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</si>
  <si>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</si>
  <si>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</si>
  <si>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</si>
  <si>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</si>
  <si>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</si>
  <si>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</si>
  <si>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</si>
  <si>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</si>
  <si>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</si>
  <si>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</si>
  <si>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</si>
  <si>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</si>
  <si>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</si>
  <si>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</si>
  <si>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</si>
  <si>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</si>
  <si>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</si>
  <si>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</si>
  <si>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</si>
  <si>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</si>
  <si>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</si>
  <si>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</si>
  <si>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</si>
  <si>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</si>
  <si>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</si>
  <si>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</si>
  <si>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</si>
  <si>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</si>
  <si>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</si>
  <si>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</si>
  <si>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</si>
  <si>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</si>
  <si>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</si>
  <si>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</si>
  <si>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</si>
  <si>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</si>
  <si>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</si>
  <si>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</si>
  <si>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</si>
  <si>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</si>
  <si>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</si>
  <si>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</si>
  <si>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</si>
  <si>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</si>
  <si>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</si>
  <si>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</si>
  <si>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</si>
  <si>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</si>
  <si>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</si>
  <si>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</si>
  <si>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</si>
  <si>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</si>
  <si>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</si>
  <si>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</si>
  <si>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</si>
  <si>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</si>
  <si>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</si>
  <si>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</si>
  <si>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</si>
  <si>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</si>
  <si>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</si>
  <si>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</si>
  <si>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</si>
  <si>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</si>
  <si>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</si>
  <si>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</si>
  <si>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</si>
  <si>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</si>
  <si>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</si>
  <si>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</si>
  <si>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</si>
  <si>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</si>
  <si>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</si>
  <si>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</si>
  <si>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</si>
  <si>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</si>
  <si>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</si>
  <si>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</si>
  <si>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</si>
  <si>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</si>
  <si>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</si>
  <si>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</si>
  <si>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</si>
  <si>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</si>
  <si>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</si>
  <si>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</si>
  <si>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</si>
  <si>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</si>
  <si>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</si>
  <si>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</si>
  <si>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</si>
  <si>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</si>
  <si>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</si>
  <si>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</si>
  <si>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</si>
  <si>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</si>
  <si>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</si>
  <si>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</si>
  <si>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</si>
  <si>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</si>
  <si>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</si>
  <si>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</si>
  <si>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</si>
  <si>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</si>
  <si>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</si>
  <si>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</si>
  <si>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</si>
  <si>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</si>
  <si>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</si>
  <si>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</si>
  <si>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</si>
  <si>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</si>
  <si>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</si>
  <si>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</si>
  <si>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</si>
  <si>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</si>
  <si>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</si>
  <si>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</si>
  <si>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</si>
  <si>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</si>
  <si>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</si>
  <si>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</si>
  <si>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</si>
  <si>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</si>
  <si>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</si>
  <si>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</si>
  <si>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</si>
  <si>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</si>
  <si>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</si>
  <si>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</si>
  <si>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</si>
  <si>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</si>
  <si>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</si>
  <si>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</si>
  <si>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</si>
  <si>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</si>
  <si>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</si>
  <si>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</si>
  <si>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</si>
  <si>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</si>
  <si>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</si>
  <si>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</si>
  <si>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</si>
  <si>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</si>
  <si>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</si>
  <si>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</si>
  <si>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</si>
  <si>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</si>
  <si>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</si>
  <si>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</si>
  <si>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</si>
  <si>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</si>
  <si>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</si>
  <si>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</si>
  <si>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</si>
  <si>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</si>
  <si>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</si>
  <si>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</si>
  <si>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</si>
  <si>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</si>
  <si>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</si>
  <si>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</si>
  <si>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</si>
  <si>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</si>
  <si>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</si>
  <si>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</si>
  <si>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</si>
  <si>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</si>
  <si>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</si>
  <si>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</si>
  <si>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</si>
  <si>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</si>
  <si>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</si>
  <si>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</si>
  <si>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</si>
  <si>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</si>
  <si>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</si>
  <si>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</si>
  <si>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</si>
  <si>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</si>
  <si>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</si>
  <si>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</si>
  <si>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</si>
  <si>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</si>
  <si>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</si>
  <si>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</si>
  <si>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</si>
  <si>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</si>
  <si>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</si>
  <si>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</si>
  <si>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</si>
  <si>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</si>
  <si>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</si>
  <si>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</si>
  <si>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</si>
  <si>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</si>
  <si>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</si>
  <si>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</si>
  <si>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</si>
  <si>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</si>
  <si>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</si>
  <si>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</si>
  <si>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</si>
  <si>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</si>
  <si>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</si>
  <si>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</si>
  <si>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</si>
  <si>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</si>
  <si>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</si>
  <si>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</si>
  <si>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</si>
  <si>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</si>
  <si>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</si>
  <si>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</si>
  <si>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</si>
  <si>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</si>
  <si>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</si>
  <si>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</si>
  <si>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</si>
  <si>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</si>
  <si>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</si>
  <si>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</si>
  <si>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</si>
  <si>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</si>
  <si>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</si>
  <si>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</si>
  <si>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</si>
  <si>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</si>
  <si>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</si>
  <si>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</si>
  <si>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</si>
  <si>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</si>
  <si>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</si>
  <si>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</si>
  <si>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</si>
  <si>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</si>
  <si>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</si>
  <si>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</si>
  <si>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</si>
  <si>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</si>
  <si>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</si>
  <si>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</si>
  <si>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</si>
  <si>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</si>
  <si>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</si>
  <si>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</si>
  <si>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</si>
  <si>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</si>
  <si>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</si>
  <si>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</si>
  <si>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</si>
  <si>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</si>
  <si>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</si>
  <si>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</si>
  <si>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</si>
  <si>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</si>
  <si>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</si>
  <si>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</si>
  <si>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</si>
  <si>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</si>
  <si>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</si>
  <si>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</si>
  <si>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</si>
  <si>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</si>
  <si>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</si>
  <si>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</si>
  <si>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</si>
  <si>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</si>
  <si>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</si>
  <si>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</si>
  <si>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</si>
  <si>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</si>
  <si>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</si>
  <si>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</si>
  <si>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</si>
  <si>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</si>
  <si>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</si>
  <si>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</si>
  <si>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</si>
  <si>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</si>
  <si>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</si>
  <si>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</si>
  <si>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</si>
  <si>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</si>
  <si>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</si>
  <si>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</si>
  <si>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</si>
  <si>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</si>
  <si>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</si>
  <si>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</si>
  <si>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</si>
  <si>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</si>
  <si>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</si>
  <si>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</si>
  <si>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</si>
  <si>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</si>
  <si>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</si>
  <si>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</si>
  <si>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</si>
  <si>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</si>
  <si>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</si>
  <si>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</si>
  <si>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</si>
  <si>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</si>
  <si>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</si>
  <si>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</si>
  <si>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</si>
  <si>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</si>
  <si>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</si>
  <si>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</si>
  <si>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</si>
  <si>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</si>
  <si>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</si>
  <si>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</si>
  <si>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</si>
  <si>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</si>
  <si>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</si>
  <si>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</si>
  <si>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</si>
  <si>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</si>
  <si>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</si>
  <si>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</si>
  <si>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</si>
  <si>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</si>
  <si>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</si>
  <si>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</si>
  <si>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</si>
  <si>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</si>
  <si>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</si>
  <si>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</si>
  <si>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</si>
  <si>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</si>
  <si>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</si>
  <si>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</si>
  <si>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</si>
  <si>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</si>
  <si>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</si>
  <si>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</si>
  <si>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</si>
  <si>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</si>
  <si>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</si>
  <si>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</si>
  <si>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</si>
  <si>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</si>
  <si>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</si>
  <si>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</si>
  <si>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</si>
  <si>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</si>
  <si>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</si>
  <si>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</si>
  <si>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</si>
  <si>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</si>
  <si>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</si>
  <si>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</si>
  <si>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</si>
  <si>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</si>
  <si>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</si>
  <si>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</si>
  <si>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</si>
  <si>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</si>
  <si>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</si>
  <si>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</si>
  <si>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</si>
  <si>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</si>
  <si>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</si>
  <si>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</si>
  <si>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</si>
  <si>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</si>
  <si>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</si>
  <si>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</si>
  <si>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</si>
  <si>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</si>
  <si>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</si>
  <si>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</si>
  <si>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</si>
  <si>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</si>
  <si>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</si>
  <si>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</si>
  <si>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</si>
  <si>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</si>
  <si>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</si>
  <si>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</si>
  <si>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</si>
  <si>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</si>
  <si>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</si>
  <si>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</si>
  <si>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</si>
  <si>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</si>
  <si>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</si>
  <si>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</si>
  <si>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</si>
  <si>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</si>
  <si>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</si>
  <si>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</si>
  <si>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</si>
  <si>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</si>
  <si>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</si>
  <si>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</si>
  <si>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</si>
  <si>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</si>
  <si>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</si>
  <si>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</si>
  <si>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</si>
  <si>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</si>
  <si>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</si>
  <si>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</si>
  <si>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</si>
  <si>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</si>
  <si>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</si>
  <si>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</si>
  <si>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</si>
  <si>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</si>
  <si>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</si>
  <si>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</si>
  <si>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</si>
  <si>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</si>
  <si>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</si>
  <si>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</si>
  <si>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</si>
  <si>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</si>
  <si>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</si>
  <si>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</si>
  <si>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</si>
  <si>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</si>
  <si>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</si>
  <si>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</si>
  <si>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</si>
  <si>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</si>
  <si>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</si>
  <si>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</si>
  <si>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</si>
  <si>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</si>
  <si>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</si>
  <si>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</si>
  <si>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</si>
  <si>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</si>
  <si>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</si>
  <si>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</si>
  <si>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</si>
  <si>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</si>
  <si>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</si>
  <si>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</si>
  <si>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</si>
  <si>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</si>
  <si>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</si>
  <si>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</si>
  <si>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</si>
  <si>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</si>
  <si>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</si>
  <si>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</si>
  <si>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</si>
  <si>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</si>
  <si>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</si>
  <si>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</si>
  <si>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</si>
  <si>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</si>
  <si>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</si>
  <si>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</si>
  <si>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</si>
  <si>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</si>
  <si>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</si>
  <si>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</si>
  <si>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</si>
  <si>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</si>
  <si>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</si>
  <si>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</si>
  <si>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</si>
  <si>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</si>
  <si>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</si>
  <si>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</si>
  <si>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</si>
  <si>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</si>
  <si>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</si>
  <si>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</si>
  <si>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</si>
  <si>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</si>
  <si>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</si>
  <si>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</si>
  <si>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</si>
  <si>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</si>
  <si>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</si>
  <si>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</si>
  <si>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</si>
  <si>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</si>
  <si>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</si>
  <si>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</si>
  <si>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</si>
  <si>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</si>
  <si>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</si>
  <si>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</si>
  <si>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</si>
  <si>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</si>
  <si>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</si>
  <si>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</si>
  <si>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</si>
  <si>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</si>
  <si>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</si>
  <si>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</si>
  <si>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</si>
  <si>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</si>
  <si>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</si>
  <si>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</si>
  <si>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</si>
  <si>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</si>
  <si>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</si>
  <si>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</si>
  <si>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</si>
  <si>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</si>
  <si>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</si>
  <si>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</si>
  <si>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</si>
  <si>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</si>
  <si>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</si>
  <si>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</si>
  <si>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</si>
  <si>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</si>
  <si>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</si>
  <si>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</si>
  <si>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</si>
  <si>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</si>
  <si>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</si>
  <si>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</si>
  <si>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</si>
  <si>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</si>
  <si>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</si>
  <si>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</si>
  <si>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</si>
  <si>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</si>
  <si>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</si>
  <si>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</si>
  <si>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</si>
  <si>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</si>
  <si>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</si>
  <si>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</si>
  <si>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</si>
  <si>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</si>
  <si>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</si>
  <si>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</si>
  <si>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</si>
  <si>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</si>
  <si>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</si>
  <si>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</si>
  <si>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</si>
  <si>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</si>
  <si>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</si>
  <si>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</si>
  <si>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</si>
  <si>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</si>
  <si>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</si>
  <si>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</si>
  <si>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</si>
  <si>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</si>
  <si>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</si>
  <si>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</si>
  <si>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</si>
  <si>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</si>
  <si>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</si>
  <si>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</si>
  <si>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</si>
  <si>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</si>
  <si>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</si>
  <si>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</si>
  <si>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</si>
  <si>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</si>
  <si>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</si>
  <si>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</si>
  <si>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</si>
  <si>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</si>
  <si>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</si>
  <si>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</si>
  <si>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</si>
  <si>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</si>
  <si>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</si>
  <si>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</si>
  <si>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</si>
  <si>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</si>
  <si>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</si>
  <si>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</si>
  <si>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</si>
  <si>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</si>
  <si>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</si>
  <si>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</si>
  <si>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</si>
  <si>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</si>
  <si>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</si>
  <si>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</si>
  <si>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</si>
  <si>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</si>
  <si>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</si>
  <si>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</si>
  <si>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</si>
  <si>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</si>
  <si>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</si>
  <si>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</si>
  <si>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</si>
  <si>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</si>
  <si>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</si>
  <si>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</si>
  <si>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</si>
  <si>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</si>
  <si>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</si>
  <si>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</si>
  <si>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</si>
  <si>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</si>
  <si>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</si>
  <si>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</si>
  <si>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</si>
  <si>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</si>
  <si>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</si>
  <si>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</si>
  <si>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</si>
  <si>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</si>
  <si>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</si>
  <si>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</si>
  <si>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</si>
  <si>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</si>
  <si>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</si>
  <si>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</si>
  <si>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</si>
  <si>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</si>
  <si>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</si>
  <si>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</si>
  <si>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</si>
  <si>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</si>
  <si>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</si>
  <si>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</si>
  <si>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</si>
  <si>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</si>
  <si>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</si>
  <si>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</si>
  <si>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</si>
  <si>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</si>
  <si>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</si>
  <si>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</si>
  <si>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</si>
  <si>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</si>
  <si>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</si>
  <si>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</si>
  <si>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</si>
  <si>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</si>
  <si>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</si>
  <si>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</si>
  <si>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</si>
  <si>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</si>
  <si>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</si>
  <si>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</si>
  <si>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</si>
  <si>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</si>
  <si>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</si>
  <si>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</si>
  <si>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</si>
  <si>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</si>
  <si>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</si>
  <si>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</si>
  <si>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</si>
  <si>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</si>
  <si>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</si>
  <si>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</si>
  <si>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</si>
  <si>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</si>
  <si>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</si>
  <si>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</si>
  <si>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</si>
  <si>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</si>
  <si>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</si>
  <si>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</si>
  <si>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</si>
  <si>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</si>
  <si>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</si>
  <si>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</si>
  <si>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</si>
  <si>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</si>
  <si>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</si>
  <si>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</si>
  <si>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</si>
  <si>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</si>
  <si>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</si>
  <si>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</si>
  <si>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</si>
  <si>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</si>
  <si>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</si>
  <si>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</si>
  <si>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</si>
  <si>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</si>
  <si>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</si>
  <si>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</si>
  <si>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</si>
  <si>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</si>
  <si>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</si>
  <si>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</si>
  <si>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</si>
  <si>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</si>
  <si>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</si>
  <si>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</si>
  <si>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</si>
  <si>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</si>
  <si>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</si>
  <si>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</si>
  <si>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</si>
  <si>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</si>
  <si>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</si>
  <si>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</si>
  <si>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</si>
  <si>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</si>
  <si>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</si>
  <si>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</si>
  <si>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</si>
  <si>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</si>
  <si>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</si>
  <si>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</si>
  <si>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</si>
  <si>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</si>
  <si>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</si>
  <si>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</si>
  <si>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</si>
  <si>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</si>
  <si>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</si>
  <si>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</si>
  <si>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</si>
  <si>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</si>
  <si>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</si>
  <si>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</si>
  <si>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</si>
  <si>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</si>
  <si>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</si>
  <si>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</si>
  <si>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</si>
  <si>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</si>
  <si>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</si>
  <si>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</si>
  <si>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</si>
  <si>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</si>
  <si>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</si>
  <si>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</si>
  <si>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</si>
  <si>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</si>
  <si>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</si>
  <si>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</si>
  <si>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</si>
  <si>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</si>
  <si>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</si>
  <si>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</si>
  <si>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</si>
  <si>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</si>
  <si>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</si>
  <si>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</si>
  <si>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</si>
  <si>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</si>
  <si>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</si>
  <si>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</si>
  <si>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</si>
  <si>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</si>
  <si>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</si>
  <si>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</si>
  <si>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</si>
  <si>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</si>
  <si>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</si>
  <si>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</si>
  <si>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</si>
  <si>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</si>
  <si>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</si>
  <si>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</si>
  <si>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</si>
  <si>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</si>
  <si>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</si>
  <si>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</si>
  <si>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</si>
  <si>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</si>
  <si>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</si>
  <si>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</si>
  <si>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</si>
  <si>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</si>
  <si>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</si>
  <si>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</si>
  <si>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</si>
  <si>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</si>
  <si>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</si>
  <si>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</si>
  <si>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</si>
  <si>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</si>
  <si>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</si>
  <si>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</si>
  <si>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</si>
  <si>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</si>
  <si>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</si>
  <si>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</si>
  <si>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</si>
  <si>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</si>
  <si>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</si>
  <si>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</si>
  <si>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</si>
  <si>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</si>
  <si>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</si>
  <si>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</si>
  <si>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</si>
  <si>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</si>
  <si>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</si>
  <si>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</si>
  <si>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</si>
  <si>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</si>
  <si>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</si>
  <si>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</si>
  <si>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</si>
  <si>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</si>
  <si>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</si>
  <si>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</si>
  <si>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</si>
  <si>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</si>
  <si>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</si>
  <si>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</si>
  <si>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</si>
  <si>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</si>
  <si>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</si>
  <si>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</si>
  <si>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</si>
  <si>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</si>
  <si>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</si>
  <si>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</si>
  <si>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</si>
  <si>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</si>
  <si>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</si>
  <si>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</si>
  <si>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</si>
  <si>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</si>
  <si>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</si>
  <si>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</si>
  <si>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</si>
  <si>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</si>
  <si>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</si>
  <si>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</si>
  <si>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</si>
  <si>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</si>
  <si>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</si>
  <si>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</si>
  <si>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</si>
  <si>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</si>
  <si>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</si>
  <si>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</si>
  <si>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</si>
  <si>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</si>
  <si>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</si>
  <si>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</si>
  <si>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</si>
  <si>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</si>
  <si>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</si>
  <si>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</si>
  <si>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</si>
  <si>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</si>
  <si>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</si>
  <si>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</si>
  <si>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</si>
  <si>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</si>
  <si>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</si>
  <si>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</si>
  <si>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</si>
  <si>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</si>
  <si>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</si>
  <si>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</si>
  <si>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</si>
  <si>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</si>
  <si>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</si>
  <si>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</si>
  <si>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</si>
  <si>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</si>
  <si>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</si>
  <si>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</si>
  <si>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</si>
  <si>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</si>
  <si>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</si>
  <si>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</si>
  <si>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</si>
  <si>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</si>
  <si>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</si>
  <si>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</si>
  <si>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</si>
  <si>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</si>
  <si>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</si>
  <si>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</si>
  <si>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</si>
  <si>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</si>
  <si>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</si>
  <si>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</si>
  <si>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</si>
  <si>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</si>
  <si>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</si>
  <si>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</si>
  <si>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</si>
  <si>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</si>
  <si>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</si>
  <si>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</si>
  <si>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</si>
  <si>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</si>
  <si>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</si>
  <si>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</si>
  <si>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</si>
  <si>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</si>
  <si>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</si>
  <si>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</si>
  <si>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</si>
  <si>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</si>
  <si>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</si>
  <si>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</si>
  <si>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</si>
  <si>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</si>
  <si>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</si>
  <si>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</si>
  <si>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</si>
  <si>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</si>
  <si>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</si>
  <si>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</si>
  <si>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</si>
  <si>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</si>
  <si>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</si>
  <si>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</si>
  <si>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</si>
  <si>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</si>
  <si>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</si>
  <si>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</si>
  <si>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</si>
  <si>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</si>
  <si>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</si>
  <si>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</si>
  <si>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</si>
  <si>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</si>
  <si>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</si>
  <si>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</si>
  <si>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</si>
  <si>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</si>
  <si>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</si>
  <si>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</si>
  <si>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</si>
  <si>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</si>
  <si>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</si>
  <si>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</si>
  <si>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</si>
  <si>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</si>
  <si>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</si>
  <si>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</si>
  <si>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</si>
  <si>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</si>
  <si>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</si>
  <si>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</si>
  <si>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</si>
  <si>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</si>
  <si>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</si>
  <si>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</si>
  <si>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</si>
  <si>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</si>
  <si>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</si>
  <si>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</si>
  <si>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</si>
  <si>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</si>
  <si>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</si>
  <si>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</si>
  <si>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</si>
  <si>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</si>
  <si>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</si>
  <si>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</si>
  <si>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</si>
  <si>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</si>
  <si>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</si>
  <si>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</si>
  <si>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</si>
  <si>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</si>
  <si>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</si>
  <si>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</si>
  <si>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</si>
  <si>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</si>
  <si>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</si>
  <si>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</si>
  <si>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</si>
  <si>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</si>
  <si>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</si>
  <si>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</si>
  <si>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</si>
  <si>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</si>
  <si>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</si>
  <si>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</si>
  <si>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</si>
  <si>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</si>
  <si>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</si>
  <si>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</si>
  <si>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</si>
  <si>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</si>
  <si>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</si>
  <si>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</si>
  <si>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</si>
  <si>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</si>
  <si>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</si>
  <si>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</si>
  <si>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</si>
  <si>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</si>
  <si>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</si>
  <si>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</si>
  <si>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</si>
  <si>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</si>
  <si>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</si>
  <si>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</si>
  <si>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</si>
  <si>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</si>
  <si>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</si>
  <si>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</si>
  <si>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</si>
  <si>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</si>
  <si>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</si>
  <si>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</si>
  <si>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</si>
  <si>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</si>
  <si>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</si>
  <si>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</si>
  <si>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</si>
  <si>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</si>
  <si>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</si>
  <si>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</si>
  <si>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</si>
  <si>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</si>
  <si>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</si>
  <si>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</si>
  <si>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</si>
  <si>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</si>
  <si>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</si>
  <si>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</si>
  <si>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</si>
  <si>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</si>
  <si>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</si>
  <si>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</si>
  <si>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</si>
  <si>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</si>
  <si>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</si>
  <si>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</si>
  <si>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</si>
  <si>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</si>
  <si>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</si>
  <si>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</si>
  <si>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</si>
  <si>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</si>
  <si>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</si>
  <si>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</si>
  <si>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</si>
  <si>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</si>
  <si>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</si>
  <si>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</si>
  <si>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</si>
  <si>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</si>
  <si>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</si>
  <si>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</si>
  <si>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</si>
  <si>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</si>
  <si>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</si>
  <si>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</si>
  <si>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</si>
  <si>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</si>
  <si>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</si>
  <si>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</si>
  <si>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</si>
  <si>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</si>
  <si>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</si>
  <si>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</si>
  <si>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</si>
  <si>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</si>
  <si>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</si>
  <si>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</si>
  <si>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</si>
  <si>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</si>
  <si>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</si>
  <si>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</si>
  <si>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</si>
  <si>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</si>
  <si>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</si>
  <si>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</si>
  <si>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</si>
  <si>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</si>
  <si>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</si>
  <si>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</si>
  <si>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</si>
  <si>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</si>
  <si>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</si>
  <si>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</si>
  <si>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</si>
  <si>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</si>
  <si>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</si>
  <si>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</si>
  <si>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</si>
  <si>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</si>
  <si>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</si>
  <si>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</si>
  <si>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</si>
  <si>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</si>
  <si>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</si>
  <si>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</si>
  <si>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</si>
  <si>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</si>
  <si>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</si>
  <si>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</si>
  <si>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</si>
  <si>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</si>
  <si>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</si>
  <si>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</si>
  <si>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</si>
  <si>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</si>
  <si>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</si>
  <si>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</si>
  <si>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</si>
  <si>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</si>
  <si>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</si>
  <si>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</si>
  <si>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</si>
  <si>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</si>
  <si>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</si>
  <si>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</si>
  <si>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</si>
  <si>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</si>
  <si>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</si>
  <si>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</si>
  <si>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</si>
  <si>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</si>
  <si>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</si>
  <si>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</si>
  <si>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</si>
  <si>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</si>
  <si>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</si>
  <si>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</si>
  <si>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</si>
  <si>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</si>
  <si>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</si>
  <si>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</si>
  <si>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</si>
  <si>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</si>
  <si>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</si>
  <si>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</si>
  <si>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</si>
  <si>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</si>
  <si>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</si>
  <si>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</si>
  <si>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</si>
  <si>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</si>
  <si>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</si>
  <si>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</si>
  <si>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</si>
  <si>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</si>
  <si>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</si>
  <si>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</si>
  <si>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</si>
  <si>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</si>
  <si>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</si>
  <si>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</si>
  <si>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</si>
  <si>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</si>
  <si>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</si>
  <si>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</si>
  <si>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</si>
  <si>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</si>
  <si>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</si>
  <si>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</si>
  <si>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</si>
  <si>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</si>
  <si>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</si>
  <si>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</si>
  <si>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</si>
  <si>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</si>
  <si>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</si>
  <si>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</si>
  <si>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</si>
  <si>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</si>
  <si>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</si>
  <si>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</si>
  <si>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</si>
  <si>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</si>
  <si>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</si>
  <si>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</si>
  <si>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</si>
  <si>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</si>
  <si>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</si>
  <si>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</si>
  <si>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</si>
  <si>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</si>
  <si>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</si>
  <si>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</si>
  <si>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</si>
  <si>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</si>
  <si>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</si>
  <si>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</si>
  <si>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</si>
  <si>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</si>
  <si>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</si>
  <si>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</si>
  <si>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</si>
  <si>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</si>
  <si>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</si>
  <si>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</si>
  <si>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</si>
  <si>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</si>
  <si>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</si>
  <si>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</si>
  <si>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</si>
  <si>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</si>
  <si>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</si>
  <si>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</si>
  <si>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</si>
  <si>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</si>
  <si>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</si>
  <si>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</si>
  <si>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</si>
  <si>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</si>
  <si>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</si>
  <si>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</si>
  <si>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</si>
  <si>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</si>
  <si>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</si>
  <si>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</si>
  <si>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</si>
  <si>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</si>
  <si>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</si>
  <si>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</si>
  <si>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</si>
  <si>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</si>
  <si>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</si>
  <si>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</si>
  <si>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</si>
  <si>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</si>
  <si>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</si>
  <si>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</si>
  <si>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</si>
  <si>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</si>
  <si>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</si>
  <si>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</si>
  <si>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</si>
  <si>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</si>
  <si>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</si>
  <si>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</si>
  <si>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</si>
  <si>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</si>
  <si>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</si>
  <si>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</si>
  <si>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</si>
  <si>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</si>
  <si>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</si>
  <si>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</si>
  <si>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</si>
  <si>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</si>
  <si>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</si>
  <si>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</si>
  <si>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</si>
  <si>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</si>
  <si>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</si>
  <si>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</si>
  <si>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</si>
  <si>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</si>
  <si>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</si>
  <si>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</si>
  <si>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</si>
  <si>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</si>
  <si>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</si>
  <si>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</si>
  <si>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</si>
  <si>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</si>
  <si>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</si>
  <si>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</si>
  <si>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</si>
  <si>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</si>
  <si>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</si>
  <si>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</si>
  <si>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</si>
  <si>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</si>
  <si>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</si>
  <si>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</si>
  <si>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</si>
  <si>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</si>
  <si>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</si>
  <si>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</si>
  <si>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</si>
  <si>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</si>
  <si>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</si>
  <si>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</si>
  <si>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</si>
  <si>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</si>
  <si>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</si>
  <si>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</si>
  <si>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</si>
  <si>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</si>
  <si>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</si>
  <si>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</si>
  <si>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</si>
  <si>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</si>
  <si>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</si>
  <si>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</si>
  <si>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</si>
  <si>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</si>
  <si>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</si>
  <si>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</si>
  <si>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</si>
  <si>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</si>
  <si>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</si>
  <si>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</si>
  <si>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</si>
  <si>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</si>
  <si>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</si>
  <si>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</si>
  <si>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</si>
  <si>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</si>
  <si>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</si>
  <si>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</si>
  <si>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</si>
  <si>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</si>
  <si>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</si>
  <si>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</si>
  <si>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</si>
  <si>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</si>
  <si>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</si>
  <si>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</si>
  <si>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</si>
  <si>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</si>
  <si>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</si>
  <si>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</si>
  <si>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</si>
  <si>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</si>
  <si>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</si>
  <si>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</si>
  <si>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</si>
  <si>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</si>
  <si>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</si>
  <si>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</si>
  <si>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</si>
  <si>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</si>
  <si>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</si>
  <si>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</si>
  <si>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</si>
  <si>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</si>
  <si>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</si>
  <si>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</si>
  <si>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</si>
  <si>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</si>
  <si>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</si>
  <si>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</si>
  <si>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</si>
  <si>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</si>
  <si>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</si>
  <si>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</si>
  <si>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</si>
  <si>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</si>
  <si>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</si>
  <si>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</si>
  <si>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</si>
  <si>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</si>
  <si>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</si>
  <si>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</si>
  <si>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</si>
  <si>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</si>
  <si>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</si>
  <si>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</si>
  <si>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</si>
  <si>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</si>
  <si>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</si>
  <si>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</si>
  <si>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</si>
  <si>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</si>
  <si>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</si>
  <si>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</si>
  <si>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</si>
  <si>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</si>
  <si>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</si>
  <si>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</si>
  <si>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</si>
  <si>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</si>
  <si>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</si>
  <si>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</si>
  <si>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</si>
  <si>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</si>
  <si>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</si>
  <si>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</si>
  <si>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</si>
  <si>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</si>
  <si>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</si>
  <si>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</si>
  <si>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</si>
  <si>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</si>
  <si>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</si>
  <si>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</si>
  <si>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</si>
  <si>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</si>
  <si>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</si>
  <si>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</si>
  <si>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</si>
  <si>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</si>
  <si>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</si>
  <si>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</si>
  <si>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</si>
  <si>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</si>
  <si>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</si>
  <si>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</si>
  <si>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</si>
  <si>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</si>
  <si>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</si>
  <si>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</si>
  <si>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</si>
  <si>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</si>
  <si>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</si>
  <si>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</si>
  <si>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</si>
  <si>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</si>
  <si>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</si>
  <si>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</si>
  <si>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</si>
  <si>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</si>
  <si>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</si>
  <si>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</si>
  <si>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</si>
  <si>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</si>
  <si>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</si>
  <si>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</si>
  <si>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</si>
  <si>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</si>
  <si>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</si>
  <si>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</si>
  <si>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</si>
  <si>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</si>
  <si>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</si>
  <si>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</si>
  <si>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</si>
  <si>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</si>
  <si>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</si>
  <si>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</si>
  <si>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</si>
  <si>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</si>
  <si>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</si>
  <si>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</si>
  <si>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</si>
  <si>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</si>
  <si>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</si>
  <si>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</si>
  <si>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</si>
  <si>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</si>
  <si>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</si>
  <si>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</si>
  <si>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</si>
  <si>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</si>
  <si>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</si>
  <si>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</si>
  <si>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</si>
  <si>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</si>
  <si>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</si>
  <si>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</si>
  <si>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</si>
  <si>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</si>
  <si>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</si>
  <si>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</si>
  <si>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</si>
  <si>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</si>
  <si>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</si>
  <si>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</si>
  <si>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</si>
  <si>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</si>
  <si>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</si>
  <si>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</si>
  <si>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</si>
  <si>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</si>
  <si>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</si>
  <si>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</si>
  <si>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</si>
  <si>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</si>
  <si>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</si>
  <si>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</si>
  <si>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</si>
  <si>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</si>
  <si>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</si>
  <si>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</si>
  <si>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</si>
  <si>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</si>
  <si>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</si>
  <si>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</si>
  <si>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</si>
  <si>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</si>
  <si>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</si>
  <si>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</si>
  <si>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</si>
  <si>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</si>
  <si>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</si>
  <si>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</si>
  <si>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</si>
  <si>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</si>
  <si>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</si>
  <si>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</si>
  <si>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</si>
  <si>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</si>
  <si>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</si>
  <si>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</si>
  <si>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</si>
  <si>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</si>
  <si>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</si>
  <si>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</si>
  <si>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</si>
  <si>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</si>
  <si>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</si>
  <si>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</si>
  <si>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</si>
  <si>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</si>
  <si>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</si>
  <si>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</si>
  <si>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</si>
  <si>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</si>
  <si>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</si>
  <si>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</si>
  <si>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</si>
  <si>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</si>
  <si>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</si>
  <si>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</si>
  <si>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</si>
  <si>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</si>
  <si>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</si>
  <si>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</si>
  <si>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</si>
  <si>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</si>
  <si>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</si>
  <si>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</si>
  <si>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</si>
  <si>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</si>
  <si>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</si>
  <si>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</si>
  <si>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</si>
  <si>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</si>
  <si>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</si>
  <si>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</si>
  <si>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</si>
  <si>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</si>
  <si>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</si>
  <si>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</si>
  <si>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</si>
  <si>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</si>
  <si>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</si>
  <si>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</si>
  <si>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</si>
  <si>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</si>
  <si>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</si>
  <si>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</si>
  <si>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</si>
  <si>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</si>
  <si>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</si>
  <si>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</si>
  <si>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</si>
  <si>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</si>
  <si>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</si>
  <si>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</si>
  <si>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</si>
  <si>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</si>
  <si>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</si>
  <si>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</si>
  <si>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</si>
  <si>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</si>
  <si>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</si>
  <si>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</si>
  <si>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</si>
  <si>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</si>
  <si>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</si>
  <si>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</si>
  <si>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</si>
  <si>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</si>
  <si>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</si>
  <si>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</si>
  <si>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</si>
  <si>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</si>
  <si>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</si>
  <si>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</si>
  <si>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</si>
  <si>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</si>
  <si>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</si>
  <si>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</si>
  <si>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</si>
  <si>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</si>
  <si>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</si>
  <si>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</si>
  <si>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</si>
  <si>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</si>
  <si>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</si>
  <si>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</si>
  <si>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</si>
  <si>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</si>
  <si>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</si>
  <si>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</si>
  <si>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</si>
  <si>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</si>
  <si>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</si>
  <si>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</si>
  <si>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</si>
  <si>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</si>
  <si>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</si>
  <si>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</si>
  <si>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</si>
  <si>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</si>
  <si>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</si>
  <si>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</si>
  <si>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</si>
  <si>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</si>
  <si>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</si>
  <si>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</si>
  <si>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</si>
  <si>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</si>
  <si>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</si>
  <si>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</si>
  <si>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</si>
  <si>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</si>
  <si>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</si>
  <si>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</si>
  <si>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</si>
  <si>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</si>
  <si>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</si>
  <si>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</si>
  <si>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</si>
  <si>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</si>
  <si>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</si>
  <si>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</si>
  <si>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</si>
  <si>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</si>
  <si>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</si>
  <si>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</si>
  <si>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</si>
  <si>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</si>
  <si>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</si>
  <si>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</si>
  <si>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</si>
  <si>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</si>
  <si>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</si>
  <si>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</si>
  <si>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</si>
  <si>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</si>
  <si>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</si>
  <si>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</si>
  <si>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</si>
  <si>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</si>
  <si>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</si>
  <si>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</si>
  <si>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</si>
  <si>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</si>
  <si>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</si>
  <si>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</si>
  <si>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</si>
  <si>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</si>
  <si>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</si>
  <si>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</si>
  <si>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</si>
  <si>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</si>
  <si>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</si>
  <si>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</si>
  <si>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</si>
  <si>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</si>
  <si>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</si>
  <si>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</si>
  <si>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</si>
  <si>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</si>
  <si>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</si>
  <si>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</si>
  <si>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</si>
  <si>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</si>
  <si>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</si>
  <si>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</si>
  <si>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</si>
  <si>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</si>
  <si>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</si>
  <si>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</si>
  <si>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</si>
  <si>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</si>
  <si>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</si>
  <si>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</si>
  <si>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</si>
  <si>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</si>
  <si>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</si>
  <si>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</si>
  <si>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</si>
  <si>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</si>
  <si>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</si>
  <si>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</si>
  <si>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</si>
  <si>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</si>
  <si>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</si>
  <si>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</si>
  <si>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</si>
  <si>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</si>
  <si>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</si>
  <si>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</si>
  <si>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</si>
  <si>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</si>
  <si>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</si>
  <si>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</si>
  <si>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</si>
  <si>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</si>
  <si>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</si>
  <si>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</si>
  <si>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</si>
  <si>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</si>
  <si>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</si>
  <si>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</si>
  <si>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</si>
  <si>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</si>
  <si>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</si>
  <si>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</si>
  <si>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</si>
  <si>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</si>
  <si>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</si>
  <si>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</si>
  <si>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</si>
  <si>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</si>
  <si>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</si>
  <si>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</si>
  <si>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</si>
  <si>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</si>
  <si>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</si>
  <si>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</si>
  <si>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</si>
  <si>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</si>
  <si>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</si>
  <si>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</si>
  <si>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</si>
  <si>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</si>
  <si>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</si>
  <si>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</si>
  <si>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</si>
  <si>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</si>
  <si>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</si>
  <si>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</si>
  <si>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</si>
  <si>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</si>
  <si>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</si>
  <si>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</si>
  <si>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</si>
  <si>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</si>
  <si>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</si>
  <si>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</si>
  <si>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</si>
  <si>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</si>
  <si>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</si>
  <si>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</si>
  <si>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</si>
  <si>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</si>
  <si>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</si>
  <si>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</si>
  <si>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</si>
  <si>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</si>
  <si>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</si>
  <si>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</si>
  <si>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</si>
  <si>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</si>
  <si>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</si>
  <si>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</si>
  <si>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</si>
  <si>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</si>
  <si>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</si>
  <si>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</si>
  <si>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</si>
  <si>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</si>
  <si>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</si>
  <si>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</si>
  <si>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</si>
  <si>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</si>
  <si>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</si>
  <si>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</si>
  <si>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</si>
  <si>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</si>
  <si>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</si>
  <si>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</si>
  <si>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</si>
  <si>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</si>
  <si>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</si>
  <si>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</si>
  <si>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</si>
  <si>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</si>
  <si>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</si>
  <si>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</si>
  <si>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</si>
  <si>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</si>
  <si>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</si>
  <si>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</si>
  <si>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</si>
  <si>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</si>
  <si>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</si>
  <si>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</si>
  <si>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</si>
  <si>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</si>
  <si>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</si>
  <si>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</si>
  <si>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</si>
  <si>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</si>
  <si>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</si>
  <si>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</si>
  <si>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</si>
  <si>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</si>
  <si>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</si>
  <si>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</si>
  <si>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</si>
  <si>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</si>
  <si>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</si>
  <si>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</si>
  <si>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</si>
  <si>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</si>
  <si>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</si>
  <si>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</si>
  <si>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</si>
  <si>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</si>
  <si>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</si>
  <si>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</si>
  <si>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</si>
  <si>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</si>
  <si>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</si>
  <si>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</si>
  <si>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</si>
  <si>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</si>
  <si>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</si>
  <si>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</si>
  <si>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</si>
  <si>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</si>
  <si>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</si>
  <si>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</si>
  <si>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</si>
  <si>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</si>
  <si>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</si>
  <si>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</si>
  <si>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</si>
  <si>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</si>
  <si>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</si>
  <si>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</si>
  <si>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</si>
  <si>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</si>
  <si>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</si>
  <si>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</si>
  <si>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</si>
  <si>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</si>
  <si>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</si>
  <si>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</si>
  <si>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</si>
  <si>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</si>
  <si>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</si>
  <si>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</si>
  <si>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</si>
  <si>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</si>
  <si>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</si>
  <si>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</si>
  <si>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</si>
  <si>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</si>
  <si>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</si>
  <si>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</si>
  <si>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</si>
  <si>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</si>
  <si>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</si>
  <si>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</si>
  <si>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</si>
  <si>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</si>
  <si>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</si>
  <si>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</si>
  <si>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</si>
  <si>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</si>
  <si>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</si>
  <si>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</si>
  <si>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</si>
  <si>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</si>
  <si>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</si>
  <si>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</si>
  <si>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</si>
  <si>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</si>
  <si>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</si>
  <si>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</si>
  <si>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</si>
  <si>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</si>
  <si>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</si>
  <si>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</si>
  <si>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</si>
  <si>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</si>
  <si>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</si>
  <si>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</si>
  <si>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</si>
  <si>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</si>
  <si>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</si>
  <si>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</si>
  <si>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</si>
  <si>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</si>
  <si>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</si>
  <si>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</si>
  <si>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</si>
  <si>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</si>
  <si>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</si>
  <si>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</si>
  <si>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</si>
  <si>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</si>
  <si>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</si>
  <si>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</si>
  <si>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</si>
  <si>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</si>
  <si>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</si>
  <si>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</si>
  <si>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</si>
  <si>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</si>
  <si>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</si>
  <si>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</si>
  <si>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</si>
  <si>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</si>
  <si>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</si>
  <si>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</si>
  <si>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</si>
  <si>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</si>
  <si>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</si>
  <si>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</si>
  <si>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</si>
  <si>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</si>
  <si>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</si>
  <si>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</si>
  <si>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</si>
  <si>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</si>
  <si>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</si>
  <si>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</si>
  <si>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</si>
  <si>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</si>
  <si>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</si>
  <si>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</si>
  <si>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</si>
  <si>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</si>
  <si>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</si>
  <si>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</si>
  <si>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</si>
  <si>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</si>
  <si>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</si>
  <si>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</si>
  <si>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</si>
  <si>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</si>
  <si>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</si>
  <si>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</si>
  <si>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</si>
  <si>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</si>
  <si>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</si>
  <si>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</si>
  <si>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</si>
  <si>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</si>
  <si>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</si>
  <si>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</si>
  <si>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</si>
  <si>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</si>
  <si>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</si>
  <si>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</si>
  <si>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</si>
  <si>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</si>
  <si>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</si>
  <si>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</si>
  <si>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</si>
  <si>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</si>
  <si>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</si>
  <si>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</si>
  <si>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</si>
  <si>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</si>
  <si>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</si>
  <si>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</si>
  <si>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</si>
  <si>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</si>
  <si>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</si>
  <si>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</si>
  <si>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</si>
  <si>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</si>
  <si>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</si>
  <si>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</si>
  <si>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</si>
  <si>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</si>
  <si>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</si>
  <si>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</si>
  <si>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</si>
  <si>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</si>
  <si>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</si>
  <si>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</si>
  <si>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</si>
  <si>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</si>
  <si>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</si>
  <si>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</si>
  <si>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</si>
  <si>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</si>
  <si>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</si>
  <si>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</si>
  <si>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</si>
  <si>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</si>
  <si>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</si>
  <si>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</si>
  <si>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</si>
  <si>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</si>
  <si>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</si>
  <si>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</si>
  <si>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</si>
  <si>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</si>
  <si>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</si>
  <si>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</si>
  <si>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</si>
  <si>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</si>
  <si>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</si>
  <si>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</si>
  <si>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</si>
  <si>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</si>
  <si>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</si>
  <si>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</si>
  <si>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</si>
  <si>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</si>
  <si>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</si>
  <si>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</si>
  <si>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</si>
  <si>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</si>
  <si>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</si>
  <si>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</si>
  <si>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</si>
  <si>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</si>
  <si>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</si>
  <si>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</si>
  <si>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</si>
  <si>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</si>
  <si>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</si>
  <si>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</si>
  <si>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</si>
  <si>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</si>
  <si>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</si>
  <si>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</si>
  <si>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</si>
  <si>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</si>
  <si>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</si>
  <si>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</si>
  <si>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</si>
  <si>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</si>
  <si>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</si>
  <si>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</si>
  <si>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</si>
  <si>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</si>
  <si>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</si>
  <si>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</si>
  <si>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</si>
  <si>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</si>
  <si>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</si>
  <si>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</si>
  <si>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</si>
  <si>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</si>
  <si>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</si>
  <si>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</si>
  <si>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</si>
  <si>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</si>
  <si>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</si>
  <si>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</si>
  <si>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</si>
  <si>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</si>
  <si>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</si>
  <si>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</si>
  <si>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</si>
  <si>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</si>
  <si>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</si>
  <si>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</si>
  <si>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</si>
  <si>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</si>
  <si>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</si>
  <si>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</si>
  <si>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</si>
  <si>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</si>
  <si>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</si>
  <si>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</si>
  <si>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</si>
  <si>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</si>
  <si>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</si>
  <si>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</si>
  <si>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</si>
  <si>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</si>
  <si>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</si>
  <si>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</si>
  <si>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</si>
  <si>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</si>
  <si>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</si>
  <si>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</si>
  <si>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</si>
  <si>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</si>
  <si>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</si>
  <si>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</si>
  <si>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</si>
  <si>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</si>
  <si>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</si>
  <si>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</si>
  <si>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</si>
  <si>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</si>
  <si>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</si>
  <si>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</si>
  <si>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</si>
  <si>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</si>
  <si>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</si>
  <si>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</si>
  <si>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</si>
  <si>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</si>
  <si>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</si>
  <si>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</si>
  <si>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</si>
  <si>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</si>
  <si>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</si>
  <si>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</si>
  <si>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</si>
  <si>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</si>
  <si>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</si>
  <si>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</si>
  <si>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</si>
  <si>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</si>
  <si>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</si>
  <si>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</si>
  <si>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</si>
  <si>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</si>
  <si>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</si>
  <si>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</si>
  <si>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</si>
  <si>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</si>
  <si>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</si>
  <si>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</si>
  <si>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</si>
  <si>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</si>
  <si>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</si>
  <si>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</si>
  <si>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</si>
  <si>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</si>
  <si>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</si>
  <si>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</si>
  <si>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</si>
  <si>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</si>
  <si>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</si>
  <si>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</si>
  <si>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</si>
  <si>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</si>
  <si>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</si>
  <si>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</si>
  <si>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</si>
  <si>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</si>
  <si>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</si>
  <si>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</si>
  <si>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</si>
  <si>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</si>
  <si>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</si>
  <si>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</si>
  <si>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</si>
  <si>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</si>
  <si>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</si>
  <si>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</si>
  <si>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</si>
  <si>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</si>
  <si>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</si>
  <si>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</si>
  <si>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</si>
  <si>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</si>
  <si>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</si>
  <si>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</si>
  <si>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</si>
  <si>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</si>
  <si>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</si>
  <si>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</si>
  <si>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</si>
  <si>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</si>
  <si>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</si>
  <si>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</si>
  <si>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</si>
  <si>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</si>
  <si>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</si>
  <si>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</si>
  <si>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</si>
  <si>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</si>
  <si>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</si>
  <si>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</si>
  <si>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</si>
  <si>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</si>
  <si>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</si>
  <si>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</si>
  <si>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</si>
  <si>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</si>
  <si>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</si>
  <si>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</si>
  <si>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</si>
  <si>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</si>
  <si>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</si>
  <si>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</si>
  <si>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</si>
  <si>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</si>
  <si>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</si>
  <si>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</si>
  <si>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</si>
  <si>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</si>
  <si>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</si>
  <si>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</si>
  <si>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</si>
  <si>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</si>
  <si>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</si>
  <si>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</si>
  <si>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</si>
  <si>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</si>
  <si>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</si>
  <si>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</si>
  <si>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</si>
  <si>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</si>
  <si>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</si>
  <si>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</si>
  <si>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</si>
  <si>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</si>
  <si>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</si>
  <si>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</si>
  <si>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</si>
  <si>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</si>
  <si>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</si>
  <si>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</si>
  <si>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</si>
  <si>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</si>
  <si>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</si>
  <si>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</si>
  <si>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</si>
  <si>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</si>
  <si>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</si>
  <si>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</si>
  <si>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</si>
  <si>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</si>
  <si>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</si>
  <si>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</si>
  <si>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</si>
  <si>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</si>
  <si>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</si>
  <si>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</si>
  <si>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</si>
  <si>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</si>
  <si>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</si>
  <si>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</si>
  <si>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</si>
  <si>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</si>
  <si>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</si>
  <si>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</si>
  <si>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</si>
  <si>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</si>
  <si>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</si>
  <si>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</si>
  <si>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</si>
  <si>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</si>
  <si>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</si>
  <si>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</si>
  <si>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</si>
  <si>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</si>
  <si>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</si>
  <si>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</si>
  <si>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</si>
  <si>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</si>
  <si>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</si>
  <si>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</si>
  <si>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</si>
  <si>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</si>
  <si>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</si>
  <si>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</si>
  <si>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</si>
  <si>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</si>
  <si>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</si>
  <si>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</si>
  <si>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</si>
  <si>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</si>
  <si>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</si>
  <si>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</si>
  <si>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</si>
  <si>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</si>
  <si>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</si>
  <si>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</si>
  <si>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</si>
  <si>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</si>
  <si>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</si>
  <si>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</si>
  <si>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</si>
  <si>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</si>
  <si>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</si>
  <si>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</si>
  <si>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</si>
  <si>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</si>
  <si>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</si>
  <si>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</si>
  <si>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</si>
  <si>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</si>
  <si>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</si>
  <si>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</si>
  <si>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</si>
  <si>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</si>
  <si>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</si>
  <si>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</si>
  <si>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</si>
  <si>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</si>
  <si>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</si>
  <si>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</si>
  <si>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</si>
  <si>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</si>
  <si>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</si>
  <si>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</si>
  <si>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</si>
  <si>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</si>
  <si>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</si>
  <si>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</si>
  <si>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</si>
  <si>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</si>
  <si>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</si>
  <si>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</si>
  <si>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</si>
  <si>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</si>
  <si>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</si>
  <si>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</si>
  <si>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</si>
  <si>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</si>
  <si>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</si>
  <si>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</si>
  <si>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</si>
  <si>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</si>
  <si>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</si>
  <si>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</si>
  <si>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</si>
  <si>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</si>
  <si>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</si>
  <si>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</si>
  <si>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</si>
  <si>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</si>
  <si>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</si>
  <si>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</si>
  <si>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</si>
  <si>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</si>
  <si>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</si>
  <si>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</si>
  <si>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</si>
  <si>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</si>
  <si>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</si>
  <si>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</si>
  <si>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</si>
  <si>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</si>
  <si>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</si>
  <si>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</si>
  <si>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</si>
  <si>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</si>
  <si>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</si>
  <si>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</si>
  <si>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</si>
  <si>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</si>
  <si>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</si>
  <si>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</si>
  <si>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</si>
  <si>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</si>
  <si>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</si>
  <si>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</si>
  <si>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</si>
  <si>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</si>
  <si>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</si>
  <si>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</si>
  <si>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</si>
  <si>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</si>
  <si>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</si>
  <si>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</si>
  <si>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</si>
  <si>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</si>
  <si>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</si>
  <si>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</si>
  <si>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</si>
  <si>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</si>
  <si>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</si>
  <si>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</si>
  <si>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</si>
  <si>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</si>
  <si>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</si>
  <si>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</si>
  <si>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</si>
  <si>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</si>
  <si>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</si>
  <si>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</si>
  <si>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</si>
  <si>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</si>
  <si>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</si>
  <si>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</si>
  <si>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</si>
  <si>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</si>
  <si>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</si>
  <si>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</si>
  <si>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</si>
  <si>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</si>
  <si>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</si>
  <si>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</si>
  <si>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</si>
  <si>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</si>
  <si>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</si>
  <si>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</si>
  <si>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</si>
  <si>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</si>
  <si>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</si>
  <si>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</si>
  <si>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</si>
  <si>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</si>
  <si>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</si>
  <si>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</si>
  <si>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</si>
  <si>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</si>
  <si>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</si>
  <si>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</si>
  <si>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</si>
  <si>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</si>
  <si>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</si>
  <si>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</si>
  <si>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</si>
  <si>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</si>
  <si>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</si>
  <si>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</si>
  <si>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</si>
  <si>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</si>
  <si>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</si>
  <si>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</si>
  <si>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</si>
  <si>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</si>
  <si>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</si>
  <si>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</si>
  <si>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</si>
  <si>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</si>
  <si>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</si>
  <si>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</si>
  <si>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</si>
  <si>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</si>
  <si>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</si>
  <si>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</si>
  <si>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</si>
  <si>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</si>
  <si>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</si>
  <si>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</si>
  <si>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</si>
  <si>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</si>
  <si>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</si>
  <si>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</si>
  <si>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</si>
  <si>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</si>
  <si>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</si>
  <si>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</si>
  <si>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</si>
  <si>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</si>
  <si>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</si>
  <si>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</si>
  <si>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</si>
  <si>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</si>
  <si>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</si>
  <si>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</si>
  <si>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</si>
  <si>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</si>
  <si>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</si>
  <si>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</si>
  <si>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</si>
  <si>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</si>
  <si>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</si>
  <si>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</si>
  <si>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</si>
  <si>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</si>
  <si>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</si>
  <si>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</si>
  <si>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</si>
  <si>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</si>
  <si>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</si>
  <si>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</si>
  <si>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</si>
  <si>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</si>
  <si>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</si>
  <si>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</si>
  <si>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</si>
  <si>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</si>
  <si>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</si>
  <si>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</si>
  <si>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</si>
  <si>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</si>
  <si>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</si>
  <si>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</si>
  <si>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</si>
  <si>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</si>
  <si>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</si>
  <si>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</si>
  <si>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</si>
  <si>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</si>
  <si>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</si>
  <si>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</si>
  <si>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</si>
  <si>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</si>
  <si>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</si>
  <si>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</si>
  <si>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</si>
  <si>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</si>
  <si>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</si>
  <si>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</si>
  <si>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</si>
  <si>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</si>
  <si>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</si>
  <si>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</si>
  <si>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</si>
  <si>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</si>
  <si>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</si>
  <si>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</si>
  <si>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</si>
  <si>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</si>
  <si>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</si>
  <si>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</si>
  <si>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</si>
  <si>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</si>
  <si>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</si>
  <si>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</si>
  <si>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</si>
  <si>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</si>
  <si>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</si>
  <si>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</si>
  <si>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</si>
  <si>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</si>
  <si>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</si>
  <si>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</si>
  <si>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</si>
  <si>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</si>
  <si>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</si>
  <si>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</si>
  <si>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</si>
  <si>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</si>
  <si>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</si>
  <si>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</si>
  <si>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</si>
  <si>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</si>
  <si>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</si>
  <si>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</si>
  <si>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</si>
  <si>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</si>
  <si>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</si>
  <si>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</si>
  <si>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</si>
  <si>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</si>
  <si>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</si>
  <si>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</si>
  <si>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</si>
  <si>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</si>
  <si>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</si>
  <si>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</si>
  <si>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</si>
  <si>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</si>
  <si>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</si>
  <si>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</si>
  <si>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</si>
  <si>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</si>
  <si>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</si>
  <si>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</si>
  <si>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</si>
  <si>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</si>
  <si>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</si>
  <si>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</si>
  <si>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</si>
  <si>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</si>
  <si>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</si>
  <si>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</si>
  <si>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</si>
  <si>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</si>
  <si>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</si>
  <si>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</si>
  <si>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</si>
  <si>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</si>
  <si>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</si>
  <si>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</si>
  <si>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</si>
  <si>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</si>
  <si>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</si>
  <si>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</si>
  <si>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</si>
  <si>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</si>
  <si>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</si>
  <si>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</si>
  <si>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</si>
  <si>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</si>
  <si>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</si>
  <si>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</si>
  <si>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</si>
  <si>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</si>
  <si>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</si>
  <si>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</si>
  <si>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</si>
  <si>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</si>
  <si>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</si>
  <si>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</si>
  <si>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</si>
  <si>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</si>
  <si>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</si>
  <si>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</si>
  <si>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</si>
  <si>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</si>
  <si>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</si>
  <si>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</si>
  <si>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</si>
  <si>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</si>
  <si>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</si>
  <si>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</si>
  <si>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</si>
  <si>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</si>
  <si>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</si>
  <si>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</si>
  <si>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</si>
  <si>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</si>
  <si>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</si>
  <si>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</si>
  <si>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</si>
  <si>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</si>
  <si>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</si>
  <si>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</si>
  <si>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</si>
  <si>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</si>
  <si>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</si>
  <si>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</si>
  <si>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</si>
  <si>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</si>
  <si>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</si>
  <si>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</si>
  <si>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</si>
  <si>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</si>
  <si>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</si>
  <si>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</si>
  <si>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</si>
  <si>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</si>
  <si>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</si>
  <si>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</si>
  <si>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</si>
  <si>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</si>
  <si>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</si>
  <si>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</si>
  <si>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</si>
  <si>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</si>
  <si>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</si>
  <si>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</si>
  <si>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</si>
  <si>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</si>
  <si>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</si>
  <si>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</si>
  <si>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</si>
  <si>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</si>
  <si>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</si>
  <si>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</si>
  <si>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</si>
  <si>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</si>
  <si>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</si>
  <si>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</si>
  <si>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</si>
  <si>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</si>
  <si>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</si>
  <si>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</si>
  <si>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</si>
  <si>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</si>
  <si>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</si>
  <si>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</si>
  <si>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</si>
  <si>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</si>
  <si>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</si>
  <si>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</si>
  <si>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</si>
  <si>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</si>
  <si>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</si>
  <si>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</si>
  <si>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</si>
  <si>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</si>
  <si>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</si>
  <si>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</si>
  <si>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</si>
  <si>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</si>
  <si>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</si>
  <si>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</si>
  <si>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</si>
  <si>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</si>
  <si>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</si>
  <si>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</si>
  <si>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</si>
  <si>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</si>
  <si>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</si>
  <si>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</si>
  <si>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</si>
  <si>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</si>
  <si>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</si>
  <si>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</si>
  <si>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</si>
  <si>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</si>
  <si>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</si>
  <si>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</si>
  <si>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</si>
  <si>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</si>
  <si>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</si>
  <si>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</si>
  <si>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</si>
  <si>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</si>
  <si>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</si>
  <si>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</si>
  <si>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</si>
  <si>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</si>
  <si>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</si>
  <si>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</si>
  <si>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</si>
  <si>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</si>
  <si>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</si>
  <si>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</si>
  <si>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</si>
  <si>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</si>
  <si>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</si>
  <si>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</si>
  <si>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</si>
  <si>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</si>
  <si>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</si>
  <si>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</si>
  <si>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</si>
  <si>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</si>
  <si>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</si>
  <si>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</si>
  <si>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</si>
  <si>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</si>
  <si>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</si>
  <si>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</si>
  <si>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</si>
  <si>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</si>
  <si>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</si>
  <si>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</si>
  <si>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</si>
  <si>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</si>
  <si>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</si>
  <si>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</si>
  <si>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</si>
  <si>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</si>
  <si>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</si>
  <si>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</si>
  <si>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</si>
  <si>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</si>
  <si>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</si>
  <si>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</si>
  <si>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</si>
  <si>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</si>
  <si>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</si>
  <si>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</si>
  <si>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</si>
  <si>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</si>
  <si>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</si>
  <si>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</si>
  <si>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</si>
  <si>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</si>
  <si>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</si>
  <si>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</si>
  <si>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</si>
  <si>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</si>
  <si>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</si>
  <si>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</si>
  <si>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</si>
  <si>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</si>
  <si>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</si>
  <si>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</si>
  <si>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</si>
  <si>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</si>
  <si>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</si>
  <si>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</si>
  <si>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</si>
  <si>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</si>
  <si>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</si>
  <si>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</si>
  <si>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</si>
  <si>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</si>
  <si>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</si>
  <si>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</si>
  <si>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</si>
  <si>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</si>
  <si>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</si>
  <si>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</si>
  <si>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</si>
  <si>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</si>
  <si>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</si>
  <si>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</si>
  <si>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</si>
  <si>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</si>
  <si>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</si>
  <si>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</si>
  <si>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</si>
  <si>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</si>
  <si>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</si>
  <si>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</si>
  <si>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</si>
  <si>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</si>
  <si>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</si>
  <si>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</si>
  <si>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</si>
  <si>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</si>
  <si>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</si>
  <si>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</si>
  <si>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</si>
  <si>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</si>
  <si>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</si>
  <si>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</si>
  <si>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</si>
  <si>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</si>
  <si>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</si>
  <si>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</si>
  <si>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</si>
  <si>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</si>
  <si>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</si>
  <si>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</si>
  <si>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</si>
  <si>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</si>
  <si>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</si>
  <si>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</si>
  <si>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</si>
  <si>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</si>
  <si>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</si>
  <si>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</si>
  <si>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</si>
  <si>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</si>
  <si>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</si>
  <si>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</si>
  <si>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</si>
  <si>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</si>
  <si>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</si>
  <si>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</si>
  <si>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</si>
  <si>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</si>
  <si>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</si>
  <si>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</si>
  <si>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</si>
  <si>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</si>
  <si>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</si>
  <si>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</si>
  <si>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</si>
  <si>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</si>
  <si>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</si>
  <si>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</si>
  <si>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</si>
  <si>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</si>
  <si>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</si>
  <si>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</si>
  <si>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</si>
  <si>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</si>
  <si>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</si>
  <si>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</si>
  <si>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</si>
  <si>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</si>
  <si>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</si>
  <si>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</si>
  <si>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</si>
  <si>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</si>
  <si>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</si>
  <si>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</si>
  <si>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</si>
  <si>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</si>
  <si>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</si>
  <si>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</si>
  <si>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</si>
  <si>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</si>
  <si>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</si>
  <si>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</si>
  <si>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</si>
  <si>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</si>
  <si>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</si>
  <si>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</si>
  <si>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</si>
  <si>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</si>
  <si>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</si>
  <si>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</si>
  <si>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</si>
  <si>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</si>
  <si>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</si>
  <si>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</si>
  <si>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</si>
  <si>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</si>
  <si>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</si>
  <si>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</si>
  <si>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</si>
  <si>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</si>
  <si>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</si>
  <si>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</si>
  <si>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</si>
  <si>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</si>
  <si>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</si>
  <si>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</si>
  <si>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</si>
  <si>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</si>
  <si>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</si>
  <si>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</si>
  <si>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</si>
  <si>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</si>
  <si>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</si>
  <si>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</si>
  <si>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</si>
  <si>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</si>
  <si>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</si>
  <si>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</si>
  <si>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</si>
  <si>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</si>
  <si>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</si>
  <si>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</si>
  <si>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</si>
  <si>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</si>
  <si>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</si>
  <si>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</si>
  <si>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</si>
  <si>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</si>
  <si>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</si>
  <si>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</si>
  <si>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</si>
  <si>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</si>
  <si>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</si>
  <si>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</si>
  <si>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</si>
  <si>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</si>
  <si>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</si>
  <si>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</si>
  <si>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</si>
  <si>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</si>
  <si>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</si>
  <si>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</si>
  <si>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</si>
  <si>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</si>
  <si>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</si>
  <si>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</si>
  <si>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</si>
  <si>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</si>
  <si>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</si>
  <si>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</si>
  <si>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</si>
  <si>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</si>
  <si>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</si>
  <si>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</si>
  <si>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</si>
  <si>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</si>
  <si>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</si>
  <si>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</si>
  <si>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</si>
  <si>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</si>
  <si>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</si>
  <si>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</si>
  <si>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</si>
  <si>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</si>
  <si>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</si>
  <si>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</si>
  <si>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</si>
  <si>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</si>
  <si>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</si>
  <si>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</si>
  <si>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</si>
  <si>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</si>
  <si>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</si>
  <si>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</si>
  <si>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</si>
  <si>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</si>
  <si>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</si>
  <si>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</si>
  <si>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</si>
  <si>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</si>
  <si>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</si>
  <si>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</si>
  <si>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</si>
  <si>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</si>
  <si>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</si>
  <si>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</si>
  <si>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</si>
  <si>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</si>
  <si>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</si>
  <si>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</si>
  <si>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</si>
  <si>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</si>
  <si>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</si>
  <si>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</si>
  <si>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</si>
  <si>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</si>
  <si>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</si>
  <si>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</si>
  <si>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</si>
  <si>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</si>
  <si>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</si>
  <si>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</si>
  <si>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</si>
  <si>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</si>
  <si>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</si>
  <si>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</si>
  <si>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</si>
  <si>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</si>
  <si>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</si>
  <si>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</si>
  <si>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</si>
  <si>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</si>
  <si>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</si>
  <si>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</si>
  <si>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</si>
  <si>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</si>
  <si>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</si>
  <si>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</si>
  <si>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</si>
  <si>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</si>
  <si>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</si>
  <si>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</si>
  <si>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</si>
  <si>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</si>
  <si>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</si>
  <si>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</si>
  <si>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</si>
  <si>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</si>
  <si>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</si>
  <si>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</si>
  <si>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</si>
  <si>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</si>
  <si>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</si>
  <si>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</si>
  <si>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</si>
  <si>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</si>
  <si>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</si>
  <si>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</si>
  <si>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</si>
  <si>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</si>
  <si>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</si>
  <si>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</si>
  <si>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</si>
  <si>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</si>
  <si>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</si>
  <si>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</si>
  <si>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</si>
  <si>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</si>
  <si>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</si>
  <si>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</si>
  <si>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</si>
  <si>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</si>
  <si>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</si>
  <si>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</si>
  <si>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</si>
  <si>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</si>
  <si>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</si>
  <si>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</si>
  <si>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</si>
  <si>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</si>
  <si>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</si>
  <si>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</si>
  <si>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</si>
  <si>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</si>
  <si>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</si>
  <si>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</si>
  <si>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</si>
  <si>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</si>
  <si>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</si>
  <si>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</si>
  <si>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</si>
  <si>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</si>
  <si>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</si>
  <si>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</si>
  <si>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</si>
  <si>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</si>
  <si>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</si>
  <si>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</si>
  <si>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</si>
  <si>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</si>
  <si>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</si>
  <si>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</si>
  <si>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</si>
  <si>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</si>
  <si>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</si>
  <si>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</si>
  <si>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</si>
  <si>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</si>
  <si>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</si>
  <si>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</si>
  <si>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</si>
  <si>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</si>
  <si>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</si>
  <si>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</si>
  <si>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</si>
  <si>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</si>
  <si>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</si>
  <si>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</si>
  <si>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</si>
  <si>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</si>
  <si>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</si>
  <si>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</si>
  <si>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</si>
  <si>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</si>
  <si>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</si>
  <si>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</si>
  <si>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</si>
  <si>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</si>
  <si>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</si>
  <si>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</si>
  <si>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</si>
  <si>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</si>
  <si>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</si>
  <si>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</si>
  <si>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</si>
  <si>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</si>
  <si>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</si>
  <si>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</si>
  <si>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</si>
  <si>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</si>
  <si>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</si>
  <si>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</si>
  <si>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</si>
  <si>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</si>
  <si>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</si>
  <si>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</si>
  <si>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</si>
  <si>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</si>
  <si>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</si>
  <si>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</si>
  <si>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</si>
  <si>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</si>
  <si>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</si>
  <si>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</si>
  <si>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</si>
  <si>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</si>
  <si>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</si>
  <si>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</si>
  <si>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</si>
  <si>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</si>
  <si>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</si>
  <si>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</si>
  <si>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</si>
  <si>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</si>
  <si>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</si>
  <si>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</si>
  <si>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</si>
  <si>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</si>
  <si>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</si>
  <si>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</si>
  <si>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</si>
  <si>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</si>
  <si>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</si>
  <si>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</si>
  <si>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</si>
  <si>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</si>
  <si>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</si>
  <si>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</si>
  <si>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</si>
  <si>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</si>
  <si>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</si>
  <si>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</si>
  <si>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</si>
  <si>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</si>
  <si>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</si>
  <si>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</si>
  <si>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</si>
  <si>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</si>
  <si>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</si>
  <si>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</si>
  <si>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</si>
  <si>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</si>
  <si>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</si>
  <si>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</si>
  <si>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</si>
  <si>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</si>
  <si>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</si>
  <si>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</si>
  <si>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</si>
  <si>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</si>
  <si>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</si>
  <si>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</si>
  <si>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</si>
  <si>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</si>
  <si>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</si>
  <si>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</si>
  <si>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</si>
  <si>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</si>
  <si>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</si>
  <si>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</si>
  <si>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</si>
  <si>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</si>
  <si>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</si>
  <si>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</si>
  <si>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</si>
  <si>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</si>
  <si>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</si>
  <si>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</si>
  <si>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</si>
  <si>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</si>
  <si>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</si>
  <si>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</si>
  <si>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</si>
  <si>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</si>
  <si>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</si>
  <si>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</si>
  <si>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</si>
  <si>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</si>
  <si>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</si>
  <si>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</si>
  <si>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</si>
  <si>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</si>
  <si>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</si>
  <si>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</si>
  <si>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</si>
  <si>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</si>
  <si>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</si>
  <si>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</si>
  <si>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</si>
  <si>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</si>
  <si>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</si>
  <si>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</si>
  <si>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</si>
  <si>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</si>
  <si>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</si>
  <si>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</si>
  <si>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</si>
  <si>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</si>
  <si>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</si>
  <si>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</si>
  <si>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</si>
  <si>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</si>
  <si>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</si>
  <si>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</si>
  <si>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</si>
  <si>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</si>
  <si>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</si>
  <si>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</si>
  <si>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</si>
  <si>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</si>
  <si>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</si>
  <si>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</si>
  <si>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</si>
  <si>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</si>
  <si>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</si>
  <si>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</si>
  <si>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</si>
  <si>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</si>
  <si>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</si>
  <si>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</si>
  <si>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</si>
  <si>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</si>
  <si>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</si>
  <si>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</si>
  <si>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</si>
  <si>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</si>
  <si>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</si>
  <si>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</si>
  <si>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</si>
  <si>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</si>
  <si>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</si>
  <si>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</si>
  <si>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</si>
  <si>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</si>
  <si>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</si>
  <si>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</si>
  <si>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</si>
  <si>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</si>
  <si>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</si>
  <si>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</si>
  <si>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</si>
  <si>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</si>
  <si>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</si>
  <si>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</si>
  <si>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</si>
  <si>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</si>
  <si>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</si>
  <si>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</si>
  <si>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</si>
  <si>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</si>
  <si>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</si>
  <si>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</si>
  <si>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</si>
  <si>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</si>
  <si>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</si>
  <si>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</si>
  <si>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</si>
  <si>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</si>
  <si>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</si>
  <si>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</si>
  <si>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</si>
  <si>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</si>
  <si>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</si>
  <si>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</si>
  <si>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</si>
  <si>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</si>
  <si>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</si>
  <si>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</si>
  <si>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</si>
  <si>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</si>
  <si>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</si>
  <si>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</si>
  <si>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</si>
  <si>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</si>
  <si>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</si>
  <si>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</si>
  <si>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</si>
  <si>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</si>
  <si>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</si>
  <si>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</si>
  <si>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</si>
  <si>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</si>
  <si>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</si>
  <si>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</si>
  <si>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</si>
  <si>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</si>
  <si>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</si>
  <si>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</si>
  <si>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</si>
  <si>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</si>
  <si>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</si>
  <si>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</si>
  <si>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</si>
  <si>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</si>
  <si>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</si>
  <si>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</si>
  <si>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</si>
  <si>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</si>
  <si>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</si>
  <si>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</si>
  <si>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</si>
  <si>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</si>
  <si>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</si>
  <si>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</si>
  <si>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</si>
  <si>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</si>
  <si>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</si>
  <si>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</si>
  <si>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</si>
  <si>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</si>
  <si>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</si>
  <si>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</si>
  <si>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</si>
  <si>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</si>
  <si>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</si>
  <si>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</si>
  <si>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</si>
  <si>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</si>
  <si>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</si>
  <si>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</si>
  <si>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</si>
  <si>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</si>
  <si>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</si>
  <si>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</si>
  <si>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</si>
  <si>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</si>
  <si>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</si>
  <si>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</si>
  <si>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</si>
  <si>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</si>
  <si>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</si>
  <si>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</si>
  <si>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</si>
  <si>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</si>
  <si>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</si>
  <si>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</si>
  <si>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</si>
  <si>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</si>
  <si>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</si>
  <si>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</si>
  <si>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</si>
  <si>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</si>
  <si>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</si>
  <si>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</si>
  <si>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</si>
  <si>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</si>
  <si>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</si>
  <si>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</si>
  <si>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</si>
  <si>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</si>
  <si>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</si>
  <si>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</si>
  <si>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</si>
  <si>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</si>
  <si>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</si>
  <si>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</si>
  <si>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</si>
  <si>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</si>
  <si>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</si>
  <si>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</si>
  <si>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</si>
  <si>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</si>
  <si>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</si>
  <si>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</si>
  <si>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</si>
  <si>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</si>
  <si>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</si>
  <si>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</si>
  <si>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</si>
  <si>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</si>
  <si>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</si>
  <si>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</si>
  <si>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</si>
  <si>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</si>
  <si>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</si>
  <si>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</si>
  <si>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</si>
  <si>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</si>
  <si>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</si>
  <si>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</si>
  <si>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</si>
  <si>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</si>
  <si>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</si>
  <si>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</si>
  <si>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</si>
  <si>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</si>
  <si>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</si>
  <si>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</si>
  <si>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</si>
  <si>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</si>
  <si>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</si>
  <si>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</si>
  <si>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</si>
  <si>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</si>
  <si>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</si>
  <si>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</si>
  <si>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</si>
  <si>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</si>
  <si>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</si>
  <si>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</si>
  <si>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</si>
  <si>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</si>
  <si>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</si>
  <si>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</si>
  <si>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</si>
  <si>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</si>
  <si>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</si>
  <si>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</si>
  <si>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</si>
  <si>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</si>
  <si>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</si>
  <si>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</si>
  <si>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</si>
  <si>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</si>
  <si>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</si>
  <si>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</si>
  <si>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</si>
  <si>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</si>
  <si>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</si>
  <si>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</si>
  <si>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</si>
  <si>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</si>
  <si>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</si>
  <si>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</si>
  <si>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</si>
  <si>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</si>
  <si>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</si>
  <si>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</si>
  <si>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</si>
  <si>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</si>
  <si>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</si>
  <si>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</si>
  <si>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</si>
  <si>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</si>
  <si>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</si>
  <si>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</si>
  <si>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</si>
  <si>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</si>
  <si>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</si>
  <si>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</si>
  <si>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</si>
  <si>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</si>
  <si>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</si>
  <si>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</si>
  <si>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</si>
  <si>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</si>
  <si>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</si>
  <si>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</si>
  <si>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</si>
  <si>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</si>
  <si>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</si>
  <si>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</si>
  <si>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</si>
  <si>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</si>
  <si>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</si>
  <si>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</si>
  <si>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</si>
  <si>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</si>
  <si>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</si>
  <si>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</si>
  <si>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</si>
  <si>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</si>
  <si>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</si>
  <si>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</si>
  <si>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</si>
  <si>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</si>
  <si>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</si>
  <si>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</si>
  <si>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</si>
  <si>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</si>
  <si>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</si>
  <si>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</si>
  <si>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</si>
  <si>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</si>
  <si>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</si>
  <si>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</si>
  <si>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</si>
  <si>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</si>
  <si>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</si>
  <si>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</si>
  <si>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</si>
  <si>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</si>
  <si>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</si>
  <si>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</si>
  <si>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</si>
  <si>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</si>
  <si>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</si>
  <si>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</si>
  <si>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</si>
  <si>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</si>
  <si>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</si>
  <si>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</si>
  <si>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</si>
  <si>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</si>
  <si>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</si>
  <si>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</si>
  <si>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</si>
  <si>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</si>
  <si>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</si>
  <si>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</si>
  <si>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</si>
  <si>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</si>
  <si>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</si>
  <si>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</si>
  <si>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</si>
  <si>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</si>
  <si>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</si>
  <si>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</si>
  <si>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</si>
  <si>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</si>
  <si>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</si>
  <si>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</si>
  <si>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</si>
  <si>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</si>
  <si>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</si>
  <si>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</si>
  <si>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</si>
  <si>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</si>
  <si>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</si>
  <si>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</si>
  <si>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</si>
  <si>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</si>
  <si>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</si>
  <si>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</si>
  <si>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</si>
  <si>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</si>
  <si>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</si>
  <si>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</si>
  <si>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</si>
  <si>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</si>
  <si>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</si>
  <si>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</si>
  <si>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</si>
  <si>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</si>
  <si>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</si>
  <si>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</si>
  <si>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</si>
  <si>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</si>
  <si>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</si>
  <si>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</si>
  <si>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</si>
  <si>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</si>
  <si>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</si>
  <si>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</si>
  <si>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</si>
  <si>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</si>
  <si>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</si>
  <si>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</si>
  <si>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</si>
  <si>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</si>
  <si>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</si>
  <si>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</si>
  <si>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</si>
  <si>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</si>
  <si>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</si>
  <si>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</si>
  <si>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</si>
  <si>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</si>
  <si>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</si>
  <si>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</si>
  <si>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</si>
  <si>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</si>
  <si>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</si>
  <si>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</si>
  <si>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</si>
  <si>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</si>
  <si>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</si>
  <si>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</si>
  <si>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</si>
  <si>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</si>
  <si>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</si>
  <si>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</si>
  <si>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</si>
  <si>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</si>
  <si>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</si>
  <si>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</si>
  <si>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</si>
  <si>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</si>
  <si>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</si>
  <si>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</si>
  <si>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</si>
  <si>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</si>
  <si>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</si>
  <si>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</si>
  <si>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</si>
  <si>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</si>
  <si>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</si>
  <si>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</si>
  <si>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</si>
  <si>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</si>
  <si>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</si>
  <si>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</si>
  <si>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</si>
  <si>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</si>
  <si>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</si>
  <si>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</si>
  <si>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</si>
  <si>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</si>
  <si>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</si>
  <si>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</si>
  <si>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</si>
  <si>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</si>
  <si>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</si>
  <si>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</si>
  <si>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</si>
  <si>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</si>
  <si>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</si>
  <si>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</si>
  <si>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</si>
  <si>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</si>
  <si>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</si>
  <si>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</si>
  <si>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</si>
  <si>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</si>
  <si>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</si>
  <si>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</si>
  <si>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</si>
  <si>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</si>
  <si>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</si>
  <si>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</si>
  <si>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</si>
  <si>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</si>
  <si>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</si>
  <si>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</si>
  <si>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</si>
  <si>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</si>
  <si>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</si>
  <si>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</si>
  <si>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</si>
  <si>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</si>
  <si>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</si>
  <si>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</si>
  <si>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</si>
  <si>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</si>
  <si>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</si>
  <si>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</si>
  <si>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</si>
  <si>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</si>
  <si>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</si>
  <si>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</si>
  <si>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</si>
  <si>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</si>
  <si>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</si>
  <si>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</si>
  <si>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</si>
  <si>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</si>
  <si>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</si>
  <si>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</si>
  <si>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</si>
  <si>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</si>
  <si>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</si>
  <si>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</si>
  <si>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</si>
  <si>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</si>
  <si>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</si>
  <si>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</si>
  <si>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</si>
  <si>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</si>
  <si>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</si>
  <si>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</si>
  <si>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</si>
  <si>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</si>
  <si>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</si>
  <si>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</si>
  <si>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</si>
  <si>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</si>
  <si>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</si>
  <si>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</si>
  <si>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</si>
  <si>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</si>
  <si>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</si>
  <si>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</si>
  <si>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</si>
  <si>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</si>
  <si>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</si>
  <si>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</si>
  <si>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</si>
  <si>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</si>
  <si>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</si>
  <si>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</si>
  <si>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</si>
  <si>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</si>
  <si>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</si>
  <si>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</si>
  <si>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</si>
  <si>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</si>
  <si>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</si>
  <si>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</si>
  <si>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</si>
  <si>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</si>
  <si>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</si>
  <si>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</si>
  <si>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</si>
  <si>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</si>
  <si>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</si>
  <si>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</si>
  <si>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</si>
  <si>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</si>
  <si>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</si>
  <si>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</si>
  <si>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</si>
  <si>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</si>
  <si>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</si>
  <si>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</si>
  <si>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</si>
  <si>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</si>
  <si>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</si>
  <si>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</si>
  <si>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</si>
  <si>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</si>
  <si>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</si>
  <si>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</si>
  <si>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</si>
  <si>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</si>
  <si>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</si>
  <si>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</si>
  <si>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</si>
  <si>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</si>
  <si>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</si>
  <si>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</si>
  <si>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</si>
  <si>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</si>
  <si>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</si>
  <si>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</si>
  <si>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</si>
  <si>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</si>
  <si>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</si>
  <si>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</si>
  <si>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</si>
  <si>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</si>
  <si>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</si>
  <si>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</si>
  <si>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</si>
  <si>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</si>
  <si>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</si>
  <si>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</si>
  <si>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</si>
  <si>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</si>
  <si>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</si>
  <si>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</si>
  <si>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</si>
  <si>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</si>
  <si>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</si>
  <si>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</si>
  <si>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</si>
  <si>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</si>
  <si>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</si>
  <si>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</si>
  <si>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</si>
  <si>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</si>
  <si>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</si>
  <si>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</si>
  <si>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</si>
  <si>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</si>
  <si>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</si>
  <si>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</si>
  <si>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</si>
  <si>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</si>
  <si>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</si>
  <si>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</si>
  <si>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</si>
  <si>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</si>
  <si>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</si>
  <si>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</si>
  <si>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</si>
  <si>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</si>
  <si>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</si>
  <si>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</si>
  <si>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</si>
  <si>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</si>
  <si>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</si>
  <si>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</si>
  <si>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</si>
  <si>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</si>
  <si>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</si>
  <si>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</si>
  <si>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</si>
  <si>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</si>
  <si>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</si>
  <si>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</si>
  <si>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</si>
  <si>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</si>
  <si>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</si>
  <si>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</si>
  <si>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</si>
  <si>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</si>
  <si>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</si>
  <si>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</si>
  <si>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</si>
  <si>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</si>
  <si>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</si>
  <si>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</si>
  <si>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</si>
  <si>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</si>
  <si>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</si>
  <si>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</si>
  <si>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</si>
  <si>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</si>
  <si>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</si>
  <si>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</si>
  <si>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</si>
  <si>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</si>
  <si>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</si>
  <si>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</si>
  <si>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</si>
  <si>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</si>
  <si>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</si>
  <si>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</si>
  <si>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</si>
  <si>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</si>
  <si>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</si>
  <si>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</si>
  <si>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</si>
  <si>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</si>
  <si>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</si>
  <si>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</si>
  <si>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</si>
  <si>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</si>
  <si>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</si>
  <si>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</si>
  <si>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</si>
  <si>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</si>
  <si>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</si>
  <si>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</si>
  <si>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</si>
  <si>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</si>
  <si>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</si>
  <si>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</si>
  <si>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</si>
  <si>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</si>
  <si>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</si>
  <si>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</si>
  <si>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</si>
  <si>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</si>
  <si>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</si>
  <si>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</si>
  <si>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</si>
  <si>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</si>
  <si>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</si>
  <si>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</si>
  <si>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</si>
  <si>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</si>
  <si>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</si>
  <si>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</si>
  <si>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</si>
  <si>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</si>
  <si>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</si>
  <si>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</si>
  <si>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</si>
  <si>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</si>
  <si>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</si>
  <si>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</si>
  <si>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</si>
  <si>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</si>
  <si>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</si>
  <si>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</si>
  <si>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</si>
  <si>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</si>
  <si>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</si>
  <si>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</si>
  <si>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</si>
  <si>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</si>
  <si>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</si>
  <si>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</si>
  <si>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</si>
  <si>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</si>
  <si>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</si>
  <si>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</si>
  <si>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</si>
  <si>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</si>
  <si>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</si>
  <si>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</si>
  <si>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</si>
  <si>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</si>
  <si>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</si>
  <si>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</si>
  <si>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</si>
  <si>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</si>
  <si>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</si>
  <si>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</si>
  <si>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</si>
  <si>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</si>
  <si>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</si>
  <si>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</si>
  <si>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</si>
  <si>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</si>
  <si>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</si>
  <si>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</si>
  <si>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</si>
  <si>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</si>
  <si>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</si>
  <si>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</si>
  <si>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</si>
  <si>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</si>
  <si>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</si>
  <si>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</si>
  <si>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</si>
  <si>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</si>
  <si>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</si>
  <si>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</si>
  <si>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</si>
  <si>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</si>
  <si>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</si>
  <si>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</si>
  <si>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</si>
  <si>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</si>
  <si>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</si>
  <si>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</si>
  <si>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</si>
  <si>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</si>
  <si>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</si>
  <si>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</si>
  <si>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</si>
  <si>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</si>
  <si>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</si>
  <si>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</si>
  <si>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</si>
  <si>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</si>
  <si>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</si>
  <si>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</si>
  <si>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</si>
  <si>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</si>
  <si>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</si>
  <si>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</si>
  <si>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</si>
  <si>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</si>
  <si>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</si>
  <si>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</si>
  <si>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</si>
  <si>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</si>
  <si>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</si>
  <si>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</si>
  <si>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</si>
  <si>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</si>
  <si>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</si>
  <si>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</si>
  <si>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</si>
  <si>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</si>
  <si>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</si>
  <si>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</si>
  <si>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</si>
  <si>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</si>
  <si>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</si>
  <si>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</si>
  <si>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</si>
  <si>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</si>
  <si>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</si>
  <si>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</si>
  <si>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</si>
  <si>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</si>
  <si>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</si>
  <si>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</si>
  <si>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</si>
  <si>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</si>
  <si>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</si>
  <si>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</si>
  <si>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</si>
  <si>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</si>
  <si>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</si>
  <si>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</si>
  <si>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</si>
  <si>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</si>
  <si>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</si>
  <si>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</si>
  <si>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</si>
  <si>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</si>
  <si>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</si>
  <si>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</si>
  <si>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</si>
  <si>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</si>
  <si>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</si>
  <si>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</si>
  <si>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</si>
  <si>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</si>
  <si>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</si>
  <si>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</si>
  <si>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</si>
  <si>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</si>
  <si>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</si>
  <si>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</si>
  <si>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</si>
  <si>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</si>
  <si>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</si>
  <si>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</si>
  <si>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</si>
  <si>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</si>
  <si>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</si>
  <si>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</si>
  <si>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</si>
  <si>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</si>
  <si>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</si>
  <si>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</si>
  <si>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</si>
  <si>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</si>
  <si>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</si>
  <si>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</si>
  <si>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</si>
  <si>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</si>
  <si>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</si>
  <si>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</si>
  <si>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</si>
  <si>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</si>
  <si>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</si>
  <si>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</si>
  <si>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</si>
  <si>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</si>
  <si>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</si>
  <si>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</si>
  <si>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</si>
  <si>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</si>
  <si>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</si>
  <si>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</si>
  <si>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</si>
  <si>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</si>
  <si>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</si>
  <si>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</si>
  <si>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</si>
  <si>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</si>
  <si>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</si>
  <si>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</si>
  <si>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</si>
  <si>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</si>
  <si>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</si>
  <si>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</si>
  <si>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</si>
  <si>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</si>
  <si>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</si>
  <si>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</si>
  <si>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</si>
  <si>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</si>
  <si>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</si>
  <si>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</si>
  <si>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</si>
  <si>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</si>
  <si>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</si>
  <si>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</si>
  <si>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</si>
  <si>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</si>
  <si>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</si>
  <si>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</si>
  <si>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</si>
  <si>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</si>
  <si>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</si>
  <si>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</si>
  <si>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</si>
  <si>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</si>
  <si>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</si>
  <si>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</si>
  <si>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</si>
  <si>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</si>
  <si>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</si>
  <si>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</si>
  <si>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</si>
  <si>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</si>
  <si>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</si>
  <si>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</si>
  <si>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</si>
  <si>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</si>
  <si>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</si>
  <si>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</si>
  <si>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</si>
  <si>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</si>
  <si>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</si>
  <si>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</si>
  <si>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</si>
  <si>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</si>
  <si>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</si>
  <si>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</si>
  <si>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</si>
  <si>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</si>
  <si>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</si>
  <si>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</si>
  <si>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</si>
  <si>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</si>
  <si>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</si>
  <si>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</si>
  <si>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</si>
  <si>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</si>
  <si>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</si>
  <si>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</si>
  <si>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</si>
  <si>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</si>
  <si>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</si>
  <si>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</si>
  <si>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</si>
  <si>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</si>
  <si>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</si>
  <si>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</si>
  <si>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</si>
  <si>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</si>
  <si>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</si>
  <si>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</si>
  <si>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</si>
  <si>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</si>
  <si>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</si>
  <si>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</si>
  <si>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</si>
  <si>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</si>
  <si>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</si>
  <si>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</si>
  <si>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</si>
  <si>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</si>
  <si>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</si>
  <si>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</si>
  <si>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</si>
  <si>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</si>
  <si>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</si>
  <si>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</si>
  <si>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</si>
  <si>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</si>
  <si>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</si>
  <si>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</si>
  <si>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</si>
  <si>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</si>
  <si>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</si>
  <si>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</si>
  <si>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</si>
  <si>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</si>
  <si>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</si>
  <si>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</si>
  <si>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</si>
  <si>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</si>
  <si>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</si>
  <si>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</si>
  <si>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</si>
  <si>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</si>
  <si>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</si>
  <si>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</si>
  <si>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</si>
  <si>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</si>
  <si>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</si>
  <si>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</si>
  <si>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</si>
  <si>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</si>
  <si>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</si>
  <si>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</si>
  <si>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</si>
  <si>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</si>
  <si>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</si>
  <si>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</si>
  <si>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</si>
  <si>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</si>
  <si>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</si>
  <si>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</si>
  <si>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</si>
  <si>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</si>
  <si>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</si>
  <si>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</si>
  <si>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</si>
  <si>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</si>
  <si>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</si>
  <si>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</si>
  <si>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</si>
  <si>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</si>
  <si>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</si>
  <si>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</si>
  <si>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</si>
  <si>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</si>
  <si>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</si>
  <si>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</si>
  <si>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</si>
  <si>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</si>
  <si>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</si>
  <si>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</si>
  <si>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</si>
  <si>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</si>
  <si>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</si>
  <si>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</si>
  <si>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</si>
  <si>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</si>
  <si>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</si>
  <si>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</si>
  <si>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</si>
  <si>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</si>
  <si>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</si>
  <si>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</si>
  <si>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</si>
  <si>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</si>
  <si>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</si>
  <si>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</si>
  <si>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</si>
  <si>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</si>
  <si>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</si>
  <si>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</si>
  <si>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</si>
  <si>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</si>
  <si>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</si>
  <si>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</si>
  <si>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</si>
  <si>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</si>
  <si>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</si>
  <si>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</si>
  <si>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</si>
  <si>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</si>
  <si>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</si>
  <si>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</si>
  <si>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</si>
  <si>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</si>
  <si>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</si>
  <si>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</si>
  <si>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</si>
  <si>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</si>
  <si>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</si>
  <si>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</si>
  <si>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</si>
  <si>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</si>
  <si>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</si>
  <si>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</si>
  <si>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</si>
  <si>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</si>
  <si>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</si>
  <si>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</si>
  <si>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</si>
  <si>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</si>
  <si>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</si>
  <si>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</si>
  <si>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</si>
  <si>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</si>
  <si>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</si>
  <si>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</si>
  <si>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</si>
  <si>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</si>
  <si>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</si>
  <si>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</si>
  <si>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</si>
  <si>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</si>
  <si>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</si>
  <si>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</si>
  <si>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</si>
  <si>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</si>
  <si>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</si>
  <si>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</si>
  <si>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</si>
  <si>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</si>
  <si>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</si>
  <si>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</si>
  <si>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</si>
  <si>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</si>
  <si>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</si>
  <si>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</si>
  <si>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</si>
  <si>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</si>
  <si>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</si>
  <si>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</si>
  <si>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</si>
  <si>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</si>
  <si>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</si>
  <si>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</si>
  <si>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</si>
  <si>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</si>
  <si>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</si>
  <si>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</si>
  <si>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</si>
  <si>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</si>
  <si>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</si>
  <si>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</si>
  <si>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</si>
  <si>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</si>
  <si>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</si>
  <si>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</si>
  <si>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</si>
  <si>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</si>
  <si>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</si>
  <si>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</si>
  <si>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</si>
  <si>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</si>
  <si>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</si>
  <si>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</si>
  <si>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</si>
  <si>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</si>
  <si>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</si>
  <si>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</si>
  <si>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</si>
  <si>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</si>
  <si>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</si>
  <si>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</si>
  <si>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</si>
  <si>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</si>
  <si>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</si>
  <si>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</si>
  <si>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</si>
  <si>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</si>
  <si>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</si>
  <si>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</si>
  <si>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</si>
  <si>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</si>
  <si>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</si>
  <si>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</si>
  <si>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</si>
  <si>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</si>
  <si>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</si>
  <si>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</si>
  <si>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</si>
  <si>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</si>
  <si>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</si>
  <si>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</si>
  <si>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</si>
  <si>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</si>
  <si>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</si>
  <si>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</si>
  <si>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</si>
  <si>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</si>
  <si>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</si>
  <si>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</si>
  <si>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</si>
  <si>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</si>
  <si>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</si>
  <si>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</si>
  <si>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</si>
  <si>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</si>
  <si>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</si>
  <si>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</si>
  <si>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</si>
  <si>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</si>
  <si>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</si>
  <si>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</si>
  <si>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</si>
  <si>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</si>
  <si>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</si>
  <si>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</si>
  <si>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</si>
  <si>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</si>
  <si>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</si>
  <si>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</si>
  <si>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</si>
  <si>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</si>
  <si>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</si>
  <si>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</si>
  <si>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</si>
  <si>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</si>
  <si>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</si>
  <si>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</si>
  <si>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</si>
  <si>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</si>
  <si>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</si>
  <si>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</si>
  <si>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</si>
  <si>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</si>
  <si>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</si>
  <si>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</si>
  <si>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</si>
  <si>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</si>
  <si>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</si>
  <si>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</si>
  <si>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</si>
  <si>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</si>
  <si>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</si>
  <si>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</si>
  <si>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</si>
  <si>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</si>
  <si>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</si>
  <si>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</si>
  <si>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</si>
  <si>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</si>
  <si>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</si>
  <si>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</si>
  <si>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</si>
  <si>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</si>
  <si>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</si>
  <si>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</si>
  <si>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</si>
  <si>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</si>
  <si>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</si>
  <si>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</si>
  <si>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</si>
  <si>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</si>
  <si>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</si>
  <si>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</si>
  <si>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</si>
  <si>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</si>
  <si>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</si>
  <si>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</si>
  <si>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</si>
  <si>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</si>
  <si>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</si>
  <si>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</si>
  <si>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</si>
  <si>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</si>
  <si>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</si>
  <si>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</si>
  <si>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</si>
  <si>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</si>
  <si>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</si>
  <si>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</si>
  <si>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</si>
  <si>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</si>
  <si>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</si>
  <si>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</si>
  <si>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</si>
  <si>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</si>
  <si>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</si>
  <si>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</si>
  <si>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</si>
  <si>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</si>
  <si>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</si>
  <si>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</si>
  <si>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</si>
  <si>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</si>
  <si>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</si>
  <si>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</si>
  <si>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</si>
  <si>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</si>
  <si>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</si>
  <si>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</si>
  <si>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</si>
  <si>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</si>
  <si>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</si>
  <si>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</si>
  <si>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</si>
  <si>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</si>
  <si>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</si>
  <si>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</si>
  <si>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</si>
  <si>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</si>
  <si>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</si>
  <si>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</si>
  <si>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</si>
  <si>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</si>
  <si>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</si>
  <si>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</si>
  <si>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</si>
  <si>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</si>
  <si>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</si>
  <si>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</si>
  <si>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</si>
  <si>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</si>
  <si>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</si>
  <si>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</si>
  <si>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</si>
  <si>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</si>
  <si>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</si>
  <si>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</si>
  <si>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</si>
  <si>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</si>
  <si>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</si>
  <si>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</si>
  <si>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</si>
  <si>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</si>
  <si>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</si>
  <si>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</si>
  <si>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</si>
  <si>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</si>
  <si>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</si>
  <si>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</si>
  <si>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</si>
  <si>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</si>
  <si>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</si>
  <si>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</si>
  <si>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</si>
  <si>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</si>
  <si>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</si>
  <si>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</si>
  <si>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</si>
  <si>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</si>
  <si>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</si>
  <si>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</si>
  <si>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</si>
  <si>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</si>
  <si>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</si>
  <si>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</si>
  <si>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</si>
  <si>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</si>
  <si>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</si>
  <si>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</si>
  <si>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</si>
  <si>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</si>
  <si>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</si>
  <si>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</si>
  <si>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</si>
  <si>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</si>
  <si>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</si>
  <si>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</si>
  <si>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</si>
  <si>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</si>
  <si>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</si>
  <si>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</si>
  <si>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</si>
  <si>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</si>
  <si>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</si>
  <si>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</si>
  <si>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</si>
  <si>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</si>
  <si>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</si>
  <si>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</si>
  <si>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</si>
  <si>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</si>
  <si>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</si>
  <si>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</si>
  <si>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</si>
  <si>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</si>
  <si>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</si>
  <si>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</si>
  <si>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</si>
  <si>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</si>
  <si>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</si>
  <si>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</si>
  <si>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</si>
  <si>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</si>
  <si>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</si>
  <si>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</si>
  <si>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</si>
  <si>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</si>
  <si>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</si>
  <si>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</si>
  <si>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</si>
  <si>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</si>
  <si>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</si>
  <si>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</si>
  <si>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</si>
  <si>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</si>
  <si>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</si>
  <si>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</si>
  <si>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</si>
  <si>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</si>
  <si>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</si>
  <si>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</si>
  <si>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</si>
  <si>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</si>
  <si>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</si>
  <si>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</si>
  <si>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</si>
  <si>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</si>
  <si>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</si>
  <si>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</si>
  <si>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</si>
  <si>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</si>
  <si>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</si>
  <si>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</si>
  <si>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</si>
  <si>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</si>
  <si>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</si>
  <si>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</si>
  <si>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</si>
  <si>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</si>
  <si>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</si>
  <si>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</si>
  <si>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</si>
  <si>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</si>
  <si>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</si>
  <si>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</si>
  <si>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</si>
  <si>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</si>
  <si>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</si>
  <si>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</si>
  <si>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</si>
  <si>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</si>
  <si>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</si>
  <si>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</si>
  <si>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</si>
  <si>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</si>
  <si>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</si>
  <si>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</si>
  <si>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</si>
  <si>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</si>
  <si>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</si>
  <si>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</si>
  <si>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</si>
  <si>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</si>
  <si>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</si>
  <si>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</si>
  <si>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</si>
  <si>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</si>
  <si>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</si>
  <si>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</si>
  <si>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</si>
  <si>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</si>
  <si>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</si>
  <si>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</si>
  <si>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</si>
  <si>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</si>
  <si>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</si>
  <si>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</si>
  <si>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</si>
  <si>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</si>
  <si>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</si>
  <si>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</si>
  <si>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</si>
  <si>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</si>
  <si>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</si>
  <si>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</si>
  <si>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</si>
  <si>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</si>
  <si>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</si>
  <si>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</si>
  <si>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</si>
  <si>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</si>
  <si>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</si>
  <si>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</si>
  <si>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</si>
  <si>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</si>
  <si>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</si>
  <si>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</si>
  <si>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</si>
  <si>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</si>
  <si>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</si>
  <si>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</si>
  <si>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</si>
  <si>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</si>
  <si>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</si>
  <si>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</si>
  <si>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</si>
  <si>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</si>
  <si>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</si>
  <si>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</si>
  <si>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</si>
  <si>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</si>
  <si>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</si>
  <si>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</si>
  <si>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</si>
  <si>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</si>
  <si>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</si>
  <si>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</si>
  <si>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</si>
  <si>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</si>
  <si>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</si>
  <si>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</si>
  <si>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</si>
  <si>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</si>
  <si>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</si>
  <si>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</si>
  <si>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</si>
  <si>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</si>
  <si>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</si>
  <si>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</si>
  <si>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</si>
  <si>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</si>
  <si>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</si>
  <si>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</si>
  <si>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</si>
  <si>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</si>
  <si>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</si>
  <si>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</si>
  <si>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</si>
  <si>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</si>
  <si>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</si>
  <si>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</si>
  <si>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</si>
  <si>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</si>
  <si>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</si>
  <si>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</si>
  <si>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</si>
  <si>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</si>
  <si>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</si>
  <si>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</si>
  <si>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</si>
  <si>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</si>
  <si>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</si>
  <si>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</si>
  <si>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</si>
  <si>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</si>
  <si>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</si>
  <si>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</si>
  <si>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</si>
  <si>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</si>
  <si>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</si>
  <si>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</si>
  <si>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</si>
  <si>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</si>
  <si>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</si>
  <si>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</si>
  <si>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</si>
  <si>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</si>
  <si>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</si>
  <si>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</si>
  <si>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</si>
  <si>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</si>
  <si>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</si>
  <si>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</si>
  <si>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</si>
  <si>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</si>
  <si>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</si>
  <si>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</si>
  <si>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</si>
  <si>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</si>
  <si>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</si>
  <si>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</si>
  <si>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</si>
  <si>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</si>
  <si>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</si>
  <si>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</si>
  <si>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</si>
  <si>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</si>
  <si>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</si>
  <si>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</si>
  <si>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</si>
  <si>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</si>
  <si>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</si>
  <si>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</si>
  <si>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</si>
  <si>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</si>
  <si>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</si>
  <si>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</si>
  <si>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</si>
  <si>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</si>
  <si>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</si>
  <si>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</si>
  <si>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</si>
  <si>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</si>
  <si>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</si>
  <si>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</si>
  <si>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</si>
  <si>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</si>
  <si>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</si>
  <si>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</si>
  <si>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</si>
  <si>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</si>
  <si>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</si>
  <si>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</si>
  <si>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</si>
  <si>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</si>
  <si>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</si>
  <si>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</si>
  <si>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</si>
  <si>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</si>
  <si>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</si>
  <si>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</si>
  <si>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</si>
  <si>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</si>
  <si>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</si>
  <si>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</si>
  <si>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</si>
  <si>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</si>
  <si>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</si>
  <si>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</si>
  <si>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</si>
  <si>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</si>
  <si>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</si>
  <si>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</si>
  <si>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</si>
  <si>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</si>
  <si>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</si>
  <si>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</si>
  <si>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</si>
  <si>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</si>
  <si>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</si>
  <si>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</si>
  <si>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</si>
  <si>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</si>
  <si>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</si>
  <si>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</si>
  <si>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</si>
  <si>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</si>
  <si>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</si>
  <si>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</si>
  <si>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</si>
  <si>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</si>
  <si>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</si>
  <si>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</si>
  <si>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</si>
  <si>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</si>
  <si>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</si>
  <si>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</si>
  <si>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</si>
  <si>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</si>
  <si>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</si>
  <si>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</si>
  <si>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</si>
  <si>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</si>
  <si>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</si>
  <si>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</si>
  <si>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</si>
  <si>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</si>
  <si>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</si>
  <si>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</si>
  <si>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</si>
  <si>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</si>
  <si>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</si>
  <si>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</si>
  <si>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</si>
  <si>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</si>
  <si>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</si>
  <si>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</si>
  <si>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</si>
  <si>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</si>
  <si>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</si>
  <si>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</si>
  <si>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</si>
  <si>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</si>
  <si>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</si>
  <si>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</si>
  <si>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</si>
  <si>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</si>
  <si>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</si>
  <si>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</si>
  <si>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</si>
  <si>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</si>
  <si>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</si>
  <si>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</si>
  <si>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</si>
  <si>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</si>
  <si>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</si>
  <si>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</si>
  <si>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</si>
  <si>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</si>
  <si>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</si>
  <si>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</si>
  <si>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</si>
  <si>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</si>
  <si>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</si>
  <si>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</si>
  <si>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</si>
  <si>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</si>
  <si>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</si>
  <si>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</si>
  <si>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</si>
  <si>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</si>
  <si>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</si>
  <si>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</si>
  <si>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</si>
  <si>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</si>
  <si>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</si>
  <si>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</si>
  <si>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</si>
  <si>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</si>
  <si>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</si>
  <si>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</si>
  <si>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</si>
  <si>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</si>
  <si>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</si>
  <si>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</si>
  <si>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</si>
  <si>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</si>
  <si>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</si>
  <si>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</si>
  <si>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</si>
  <si>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</si>
  <si>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</si>
  <si>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</si>
  <si>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</si>
  <si>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</si>
  <si>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</si>
  <si>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</si>
  <si>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</si>
  <si>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</si>
  <si>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</si>
  <si>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</si>
  <si>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</si>
  <si>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</si>
  <si>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</si>
  <si>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</si>
  <si>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</si>
  <si>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</si>
  <si>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</si>
  <si>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</si>
  <si>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</si>
  <si>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</si>
  <si>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</si>
  <si>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</si>
  <si>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</si>
  <si>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</si>
  <si>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</si>
  <si>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</si>
  <si>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</si>
  <si>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</si>
  <si>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</si>
  <si>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</si>
  <si>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</si>
  <si>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</si>
  <si>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</si>
  <si>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</si>
  <si>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</si>
  <si>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</si>
  <si>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</si>
  <si>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</si>
  <si>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</si>
  <si>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</si>
  <si>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</si>
  <si>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</si>
  <si>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</si>
  <si>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</si>
  <si>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</si>
  <si>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</si>
  <si>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</si>
  <si>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</si>
  <si>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</si>
  <si>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</si>
  <si>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</si>
  <si>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</si>
  <si>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</si>
  <si>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</si>
  <si>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</si>
  <si>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</si>
  <si>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</si>
  <si>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</si>
  <si>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</si>
  <si>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</si>
  <si>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</si>
  <si>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</si>
  <si>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</si>
  <si>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</si>
  <si>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</si>
  <si>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</si>
  <si>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</si>
  <si>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</si>
  <si>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</si>
  <si>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</si>
  <si>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</si>
  <si>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</si>
  <si>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</si>
  <si>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</si>
  <si>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</si>
  <si>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</si>
  <si>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</si>
  <si>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</si>
  <si>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</si>
  <si>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</si>
  <si>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</si>
  <si>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</si>
  <si>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</si>
  <si>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</si>
  <si>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</si>
  <si>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</si>
  <si>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</si>
  <si>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</si>
  <si>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</si>
  <si>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</si>
  <si>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</si>
  <si>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</si>
  <si>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</si>
  <si>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</si>
  <si>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</si>
  <si>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</si>
  <si>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</si>
  <si>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</si>
  <si>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</si>
  <si>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</si>
  <si>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</si>
  <si>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</si>
  <si>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</si>
  <si>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</si>
  <si>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</si>
  <si>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</si>
  <si>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</si>
  <si>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</si>
  <si>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</si>
  <si>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</si>
  <si>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</si>
  <si>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</si>
  <si>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</si>
  <si>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</si>
  <si>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</si>
  <si>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</si>
  <si>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</si>
  <si>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</si>
  <si>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</si>
  <si>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</si>
  <si>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</si>
  <si>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</si>
  <si>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</si>
  <si>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</si>
  <si>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</si>
  <si>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</si>
  <si>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</si>
  <si>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</si>
  <si>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</si>
  <si>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</si>
  <si>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</si>
  <si>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</si>
  <si>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</si>
  <si>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</si>
  <si>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</si>
  <si>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</si>
  <si>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</si>
  <si>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</si>
  <si>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</si>
  <si>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</si>
  <si>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</si>
  <si>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</si>
  <si>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</si>
  <si>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</si>
  <si>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</si>
  <si>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</si>
  <si>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</si>
  <si>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</si>
  <si>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</si>
  <si>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</si>
  <si>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</si>
  <si>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</si>
  <si>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</si>
  <si>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</si>
  <si>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</si>
  <si>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</si>
  <si>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</si>
  <si>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</si>
  <si>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</si>
  <si>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</si>
  <si>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</si>
  <si>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</si>
  <si>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</si>
  <si>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</si>
  <si>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</si>
  <si>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</si>
  <si>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</si>
  <si>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</si>
  <si>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</si>
  <si>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</si>
  <si>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</si>
  <si>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</si>
  <si>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</si>
  <si>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</si>
  <si>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</si>
  <si>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</si>
  <si>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</si>
  <si>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</si>
  <si>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</si>
  <si>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</si>
  <si>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</si>
  <si>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</si>
  <si>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</si>
  <si>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</si>
  <si>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</si>
  <si>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</si>
  <si>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</si>
  <si>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</si>
  <si>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</si>
  <si>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</si>
  <si>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</si>
  <si>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</si>
  <si>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</si>
  <si>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</si>
  <si>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</si>
  <si>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</si>
  <si>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</si>
  <si>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</si>
  <si>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</si>
  <si>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</si>
  <si>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</si>
  <si>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</si>
  <si>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</si>
  <si>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</si>
  <si>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</si>
  <si>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</si>
  <si>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</si>
  <si>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</si>
  <si>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</si>
  <si>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</si>
  <si>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</si>
  <si>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</si>
  <si>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</si>
  <si>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</si>
  <si>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</si>
  <si>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</si>
  <si>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</si>
  <si>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</si>
  <si>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</si>
  <si>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</si>
  <si>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</si>
  <si>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</si>
  <si>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</si>
  <si>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</si>
  <si>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</si>
  <si>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</si>
  <si>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</si>
  <si>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</si>
  <si>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</si>
  <si>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</si>
  <si>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</si>
  <si>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</si>
  <si>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</si>
  <si>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</si>
  <si>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</si>
  <si>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</si>
  <si>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</si>
  <si>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</si>
  <si>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</si>
  <si>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</si>
  <si>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</si>
  <si>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</si>
  <si>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</si>
  <si>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</si>
  <si>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</si>
  <si>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</si>
  <si>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</si>
  <si>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</si>
  <si>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</si>
  <si>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</si>
  <si>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</si>
  <si>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</si>
  <si>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</si>
  <si>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</si>
  <si>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</si>
  <si>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</si>
  <si>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</si>
  <si>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</si>
  <si>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</si>
  <si>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</si>
  <si>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</si>
  <si>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</si>
  <si>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</si>
  <si>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</si>
  <si>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</si>
  <si>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</si>
  <si>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</si>
  <si>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</si>
  <si>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</si>
  <si>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</si>
  <si>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</si>
  <si>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</si>
  <si>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</si>
  <si>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</si>
  <si>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</si>
  <si>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</si>
  <si>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</si>
  <si>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</si>
  <si>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</si>
  <si>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</si>
  <si>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</si>
  <si>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</si>
  <si>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</si>
  <si>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</si>
  <si>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</si>
  <si>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</si>
  <si>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</si>
  <si>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</si>
  <si>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</si>
  <si>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</si>
  <si>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</si>
  <si>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</si>
  <si>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</si>
  <si>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</si>
  <si>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</si>
  <si>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</si>
  <si>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</si>
  <si>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</si>
  <si>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</si>
  <si>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</si>
  <si>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</si>
  <si>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</si>
  <si>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</si>
  <si>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</si>
  <si>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</si>
  <si>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</si>
  <si>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</si>
  <si>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</si>
  <si>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</si>
  <si>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</si>
  <si>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</si>
  <si>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</si>
  <si>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</si>
  <si>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</si>
  <si>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</si>
  <si>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</si>
  <si>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</si>
  <si>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</si>
  <si>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</si>
  <si>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</si>
  <si>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</si>
  <si>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</si>
  <si>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</si>
  <si>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</si>
  <si>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</si>
  <si>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</si>
  <si>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</si>
  <si>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</si>
  <si>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</si>
  <si>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</si>
  <si>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</si>
  <si>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</si>
  <si>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</si>
  <si>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</si>
  <si>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</si>
  <si>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</si>
  <si>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</si>
  <si>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</si>
  <si>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</si>
  <si>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</si>
  <si>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</si>
  <si>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</si>
  <si>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</si>
  <si>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</si>
  <si>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</si>
  <si>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</si>
  <si>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</si>
  <si>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</si>
  <si>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</si>
  <si>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</si>
  <si>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</si>
  <si>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</si>
  <si>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</si>
  <si>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</si>
  <si>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</si>
  <si>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</si>
  <si>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</si>
  <si>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</si>
  <si>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</si>
  <si>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</si>
  <si>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</si>
  <si>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</si>
  <si>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</si>
  <si>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</si>
  <si>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</si>
  <si>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</si>
  <si>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</si>
  <si>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</si>
  <si>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</si>
  <si>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</si>
  <si>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</si>
  <si>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</si>
  <si>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</si>
  <si>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</si>
  <si>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</si>
  <si>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</si>
  <si>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</si>
  <si>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</si>
  <si>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</si>
  <si>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</si>
  <si>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</si>
  <si>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</si>
  <si>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</si>
  <si>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</si>
  <si>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</si>
  <si>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</si>
  <si>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</si>
  <si>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</si>
  <si>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</si>
  <si>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</si>
  <si>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</si>
  <si>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</si>
  <si>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</si>
  <si>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</si>
  <si>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</si>
  <si>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</si>
  <si>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</si>
  <si>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</si>
  <si>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</si>
  <si>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</si>
  <si>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</si>
  <si>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</si>
  <si>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</si>
  <si>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</si>
  <si>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</si>
  <si>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</si>
  <si>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</si>
  <si>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</si>
  <si>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</si>
  <si>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</si>
  <si>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</si>
  <si>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</si>
  <si>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</si>
  <si>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</si>
  <si>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</si>
  <si>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</si>
  <si>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</si>
  <si>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</si>
  <si>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</si>
  <si>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</si>
  <si>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</si>
  <si>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</si>
  <si>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</si>
  <si>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</si>
  <si>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</si>
  <si>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</si>
  <si>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</si>
  <si>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</si>
  <si>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</si>
  <si>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</si>
  <si>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</si>
  <si>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</si>
  <si>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</si>
  <si>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</si>
  <si>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</si>
  <si>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</si>
  <si>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</si>
  <si>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</si>
  <si>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</si>
  <si>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</si>
  <si>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</si>
  <si>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</si>
  <si>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</si>
  <si>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</si>
  <si>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</si>
  <si>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</si>
  <si>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</si>
  <si>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</si>
  <si>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</si>
  <si>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</si>
  <si>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</si>
  <si>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</si>
  <si>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</si>
  <si>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</si>
  <si>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</si>
  <si>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</si>
  <si>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</si>
  <si>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</si>
  <si>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</si>
  <si>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</si>
  <si>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</si>
  <si>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</si>
  <si>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</si>
  <si>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</si>
  <si>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</si>
  <si>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</si>
  <si>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</si>
  <si>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</si>
  <si>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</si>
  <si>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</si>
  <si>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</si>
  <si>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</si>
  <si>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</si>
  <si>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</si>
  <si>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</si>
  <si>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</si>
  <si>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</si>
  <si>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</si>
  <si>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</si>
  <si>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</si>
  <si>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</si>
  <si>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</si>
  <si>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</si>
  <si>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</si>
  <si>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</si>
  <si>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</si>
  <si>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</si>
  <si>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</si>
  <si>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</si>
  <si>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</si>
  <si>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</si>
  <si>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</si>
  <si>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</si>
  <si>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</si>
  <si>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</si>
  <si>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</si>
  <si>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</si>
  <si>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</si>
  <si>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</si>
  <si>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</si>
  <si>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</si>
  <si>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</si>
  <si>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</si>
  <si>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</si>
  <si>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</si>
  <si>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</si>
  <si>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</si>
  <si>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</si>
  <si>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</si>
  <si>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</si>
  <si>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</si>
  <si>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</si>
  <si>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</si>
  <si>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</si>
  <si>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</si>
  <si>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</si>
  <si>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</si>
  <si>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</si>
  <si>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</si>
  <si>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</si>
  <si>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</si>
  <si>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</si>
  <si>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</si>
  <si>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</si>
  <si>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</si>
  <si>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</si>
  <si>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</si>
  <si>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</si>
  <si>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</si>
  <si>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</si>
  <si>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</si>
  <si>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</si>
  <si>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</si>
  <si>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</si>
  <si>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</si>
  <si>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</si>
  <si>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</si>
  <si>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</si>
  <si>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</si>
  <si>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</si>
  <si>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</si>
  <si>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</si>
  <si>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</si>
  <si>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</si>
  <si>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</si>
  <si>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</si>
  <si>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</si>
  <si>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</si>
  <si>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</si>
  <si>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</si>
  <si>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</si>
  <si>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</si>
  <si>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</si>
  <si>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</si>
  <si>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</si>
  <si>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</si>
  <si>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</si>
  <si>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</si>
  <si>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</si>
  <si>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</si>
  <si>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</si>
  <si>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</si>
  <si>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</si>
  <si>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</si>
  <si>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</si>
  <si>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</si>
  <si>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</si>
  <si>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</si>
  <si>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</si>
  <si>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</si>
  <si>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</si>
  <si>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</si>
  <si>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</si>
  <si>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</si>
  <si>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</si>
  <si>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</si>
  <si>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</si>
  <si>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</si>
  <si>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</si>
  <si>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</si>
  <si>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</si>
  <si>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</si>
  <si>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</si>
  <si>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</si>
  <si>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</si>
  <si>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</si>
  <si>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</si>
  <si>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</si>
  <si>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</si>
  <si>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</si>
  <si>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</si>
  <si>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</si>
  <si>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</si>
  <si>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</si>
  <si>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</si>
  <si>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</si>
  <si>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</si>
  <si>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</si>
  <si>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</si>
  <si>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</si>
  <si>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</si>
  <si>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</si>
  <si>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</si>
  <si>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</si>
  <si>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</si>
  <si>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</si>
  <si>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</si>
  <si>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</si>
  <si>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</si>
  <si>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</si>
  <si>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</si>
  <si>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</si>
  <si>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</si>
  <si>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</si>
  <si>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</si>
  <si>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</si>
  <si>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</si>
  <si>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</si>
  <si>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</si>
  <si>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</si>
  <si>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</si>
  <si>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</si>
  <si>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</si>
  <si>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</si>
  <si>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</si>
  <si>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</si>
  <si>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</si>
  <si>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</si>
  <si>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</si>
  <si>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</si>
  <si>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</si>
  <si>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</si>
  <si>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</si>
  <si>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</si>
  <si>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</si>
  <si>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</si>
  <si>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</si>
  <si>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</si>
  <si>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</si>
  <si>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</si>
  <si>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</si>
  <si>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</si>
  <si>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</si>
  <si>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</si>
  <si>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</si>
  <si>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</si>
  <si>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</si>
  <si>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</si>
  <si>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</si>
  <si>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</si>
  <si>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</si>
  <si>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</si>
  <si>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</si>
  <si>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</si>
  <si>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</si>
  <si>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</si>
  <si>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</si>
  <si>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</si>
  <si>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</si>
  <si>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</si>
  <si>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</si>
  <si>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</si>
  <si>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</si>
  <si>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</si>
  <si>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</si>
  <si>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</si>
  <si>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</si>
  <si>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</si>
  <si>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</si>
  <si>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</si>
  <si>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</si>
  <si>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</si>
  <si>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</si>
  <si>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</si>
  <si>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</si>
  <si>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</si>
  <si>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</si>
  <si>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</si>
  <si>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</si>
  <si>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</si>
  <si>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</si>
  <si>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</si>
  <si>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</si>
  <si>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</si>
  <si>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</si>
  <si>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</si>
  <si>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</si>
  <si>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</si>
  <si>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</si>
  <si>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</si>
  <si>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</si>
  <si>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</si>
  <si>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</si>
  <si>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</si>
  <si>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</si>
  <si>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</si>
  <si>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</si>
  <si>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</si>
  <si>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</si>
  <si>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</si>
  <si>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</si>
  <si>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</si>
  <si>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</si>
  <si>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</si>
  <si>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</si>
  <si>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</si>
  <si>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</si>
  <si>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</si>
  <si>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</si>
  <si>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</si>
  <si>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</si>
  <si>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</si>
  <si>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</si>
  <si>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</si>
  <si>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</si>
  <si>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</si>
  <si>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</si>
  <si>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</si>
  <si>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</si>
  <si>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</si>
  <si>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</si>
  <si>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</si>
  <si>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</si>
  <si>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</si>
  <si>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</si>
  <si>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</si>
  <si>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</si>
  <si>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</si>
  <si>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</si>
  <si>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</si>
  <si>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</si>
  <si>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</si>
  <si>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</si>
  <si>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</si>
  <si>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</si>
  <si>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</si>
  <si>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</si>
  <si>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</si>
  <si>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</si>
  <si>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</si>
  <si>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</si>
  <si>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</si>
  <si>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</si>
  <si>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</si>
  <si>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</si>
  <si>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</si>
  <si>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</si>
  <si>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</si>
  <si>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</si>
  <si>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</si>
  <si>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</si>
  <si>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</si>
  <si>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</si>
  <si>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</si>
  <si>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</si>
  <si>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</si>
  <si>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</si>
  <si>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</si>
  <si>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</si>
  <si>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</si>
  <si>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</si>
  <si>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</si>
  <si>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</si>
  <si>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</si>
  <si>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</si>
  <si>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</si>
  <si>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</si>
  <si>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</si>
  <si>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</si>
  <si>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</si>
  <si>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</si>
  <si>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</si>
  <si>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</si>
  <si>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</si>
  <si>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</si>
  <si>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</si>
  <si>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</si>
  <si>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</si>
  <si>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</si>
  <si>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</si>
  <si>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</si>
  <si>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</si>
  <si>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</si>
  <si>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</si>
  <si>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</si>
  <si>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</si>
  <si>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</si>
  <si>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</si>
  <si>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</si>
  <si>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</si>
  <si>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</si>
  <si>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</si>
  <si>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</si>
  <si>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</si>
  <si>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</si>
  <si>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</si>
  <si>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</si>
  <si>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</si>
  <si>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</si>
  <si>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</si>
  <si>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</si>
  <si>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</si>
  <si>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</si>
  <si>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</si>
  <si>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</si>
  <si>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</si>
  <si>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</si>
  <si>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</si>
  <si>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</si>
  <si>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</si>
  <si>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</si>
  <si>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</si>
  <si>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</si>
  <si>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</si>
  <si>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</si>
  <si>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</si>
  <si>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</si>
  <si>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</si>
  <si>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</si>
  <si>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</si>
  <si>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</si>
  <si>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</si>
  <si>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</si>
  <si>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</si>
  <si>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</si>
  <si>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</si>
  <si>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</si>
  <si>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</si>
  <si>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</si>
  <si>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</si>
  <si>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</si>
  <si>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</si>
  <si>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</si>
  <si>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</si>
  <si>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</si>
  <si>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</si>
  <si>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</si>
  <si>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</si>
  <si>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</si>
  <si>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</si>
  <si>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</si>
  <si>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</si>
  <si>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</si>
  <si>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</si>
  <si>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</si>
  <si>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</si>
  <si>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</si>
  <si>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</si>
  <si>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</si>
  <si>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</si>
  <si>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</si>
  <si>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</si>
  <si>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</si>
  <si>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</si>
  <si>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</si>
  <si>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</si>
  <si>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</si>
  <si>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</si>
  <si>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</si>
  <si>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</si>
  <si>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</si>
  <si>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</si>
  <si>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</si>
  <si>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</si>
  <si>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</si>
  <si>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</si>
  <si>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</si>
  <si>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</si>
  <si>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</si>
  <si>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</si>
  <si>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</si>
  <si>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</si>
  <si>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</si>
  <si>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</si>
  <si>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</si>
  <si>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</si>
  <si>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</si>
  <si>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</si>
  <si>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</si>
  <si>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</si>
  <si>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</si>
  <si>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</si>
  <si>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</si>
  <si>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</si>
  <si>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</si>
  <si>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</si>
  <si>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</si>
  <si>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</si>
  <si>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</si>
  <si>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</si>
  <si>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</si>
  <si>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</si>
  <si>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</si>
  <si>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</si>
  <si>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</si>
  <si>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</si>
  <si>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</si>
  <si>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</si>
  <si>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</si>
  <si>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</si>
  <si>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</si>
  <si>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</si>
  <si>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</si>
  <si>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</si>
  <si>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</si>
  <si>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</si>
  <si>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</si>
  <si>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</si>
  <si>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</si>
  <si>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</si>
  <si>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</si>
  <si>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</si>
  <si>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</si>
  <si>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</si>
  <si>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</si>
  <si>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</si>
  <si>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</si>
  <si>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</si>
  <si>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</si>
  <si>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</si>
  <si>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</si>
  <si>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</si>
  <si>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</si>
  <si>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</si>
  <si>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</si>
  <si>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</si>
  <si>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</si>
  <si>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</si>
  <si>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</si>
  <si>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</si>
  <si>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</si>
  <si>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</si>
  <si>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</si>
  <si>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</si>
  <si>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</si>
  <si>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</si>
  <si>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</si>
  <si>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</si>
  <si>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</si>
  <si>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</si>
  <si>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</si>
  <si>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</si>
  <si>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</si>
  <si>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</si>
  <si>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</si>
  <si>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</si>
  <si>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</si>
  <si>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</si>
  <si>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</si>
  <si>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</si>
  <si>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</si>
  <si>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</si>
  <si>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</si>
  <si>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</si>
  <si>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</si>
  <si>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</si>
  <si>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</si>
  <si>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</si>
  <si>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</si>
  <si>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</si>
  <si>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</si>
  <si>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</si>
  <si>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</si>
  <si>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</si>
  <si>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</si>
  <si>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</si>
  <si>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</si>
  <si>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</si>
  <si>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</si>
  <si>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</si>
  <si>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</si>
  <si>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</si>
  <si>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</si>
  <si>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</si>
  <si>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</si>
  <si>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</si>
  <si>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</si>
  <si>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</si>
  <si>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</si>
  <si>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</si>
  <si>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</si>
  <si>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</si>
  <si>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</si>
  <si>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</si>
  <si>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</si>
  <si>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</si>
  <si>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</si>
  <si>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</si>
  <si>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</si>
  <si>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</si>
  <si>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</si>
  <si>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</si>
  <si>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</si>
  <si>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</si>
  <si>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</si>
  <si>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</si>
  <si>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</si>
  <si>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</si>
  <si>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</si>
  <si>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</si>
  <si>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</si>
  <si>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</si>
  <si>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</si>
  <si>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</si>
  <si>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</si>
  <si>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</si>
  <si>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</si>
  <si>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</si>
  <si>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</si>
  <si>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</si>
  <si>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</si>
  <si>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</si>
  <si>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</si>
  <si>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</si>
  <si>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</si>
  <si>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</si>
  <si>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</si>
  <si>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</si>
  <si>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</si>
  <si>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</si>
  <si>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</si>
  <si>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</si>
  <si>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</si>
  <si>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</si>
  <si>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</si>
  <si>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</si>
  <si>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</si>
  <si>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</si>
  <si>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</si>
  <si>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</si>
  <si>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</si>
  <si>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</si>
  <si>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</si>
  <si>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</si>
  <si>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</si>
  <si>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</si>
  <si>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</si>
  <si>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</si>
  <si>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</si>
  <si>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</si>
  <si>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</si>
  <si>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</si>
  <si>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</si>
  <si>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</si>
  <si>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</si>
  <si>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</si>
  <si>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</si>
  <si>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</si>
  <si>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</si>
  <si>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</si>
  <si>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</si>
  <si>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</si>
  <si>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</si>
  <si>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</si>
  <si>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</si>
  <si>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</si>
  <si>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</si>
  <si>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</si>
  <si>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</si>
  <si>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</si>
  <si>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</si>
  <si>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</si>
  <si>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</si>
  <si>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</si>
  <si>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</si>
  <si>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</si>
  <si>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</si>
  <si>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</si>
  <si>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</si>
  <si>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</si>
  <si>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</si>
  <si>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</si>
  <si>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</si>
  <si>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</si>
  <si>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</si>
  <si>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</si>
  <si>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</si>
  <si>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</si>
  <si>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</si>
  <si>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</si>
  <si>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</si>
  <si>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</si>
  <si>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</si>
  <si>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</si>
  <si>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</si>
  <si>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</si>
  <si>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</si>
  <si>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</si>
  <si>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</si>
  <si>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</si>
  <si>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</si>
  <si>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</si>
  <si>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</si>
  <si>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</si>
  <si>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</si>
  <si>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</si>
  <si>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</si>
  <si>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</si>
  <si>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</si>
  <si>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</si>
  <si>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</si>
  <si>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</si>
  <si>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</si>
  <si>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</si>
  <si>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</si>
  <si>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</si>
  <si>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</si>
  <si>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</si>
  <si>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</si>
  <si>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</si>
  <si>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</si>
  <si>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</si>
  <si>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</si>
  <si>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</si>
  <si>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</si>
  <si>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</si>
  <si>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</si>
  <si>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</si>
  <si>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</si>
  <si>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</si>
  <si>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</si>
  <si>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</si>
  <si>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</si>
  <si>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</si>
  <si>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</si>
  <si>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</si>
  <si>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</si>
  <si>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</si>
  <si>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</si>
  <si>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</si>
  <si>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</si>
  <si>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</si>
  <si>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</si>
  <si>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</si>
  <si>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</si>
  <si>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</si>
  <si>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</si>
  <si>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</si>
  <si>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</si>
  <si>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</si>
  <si>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</si>
  <si>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</si>
  <si>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</si>
  <si>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</si>
  <si>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</si>
  <si>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</si>
  <si>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</si>
  <si>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</si>
  <si>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</si>
  <si>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</si>
  <si>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</si>
  <si>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</si>
  <si>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</si>
  <si>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</si>
  <si>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</si>
  <si>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</si>
  <si>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</si>
  <si>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</si>
  <si>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</si>
  <si>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</si>
  <si>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</si>
  <si>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</si>
  <si>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</si>
  <si>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</si>
  <si>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</si>
  <si>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</si>
  <si>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</si>
  <si>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</si>
  <si>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</si>
  <si>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</si>
  <si>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</si>
  <si>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</si>
  <si>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</si>
  <si>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</si>
  <si>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</si>
  <si>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</si>
  <si>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</si>
  <si>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</si>
  <si>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</si>
  <si>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</si>
  <si>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</si>
  <si>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</si>
  <si>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</si>
  <si>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</si>
  <si>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</si>
  <si>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</si>
  <si>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</si>
  <si>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</si>
  <si>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</si>
  <si>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</si>
  <si>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</si>
  <si>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</si>
  <si>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</si>
  <si>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</si>
  <si>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</si>
  <si>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</si>
  <si>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</si>
  <si>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</si>
  <si>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</si>
  <si>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</si>
  <si>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</si>
  <si>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</si>
  <si>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</si>
  <si>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</si>
  <si>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</si>
  <si>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</si>
  <si>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</si>
  <si>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</si>
  <si>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</si>
  <si>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</si>
  <si>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</si>
  <si>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</si>
  <si>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</si>
  <si>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</si>
  <si>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</si>
  <si>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</si>
  <si>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</si>
  <si>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</si>
  <si>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</si>
  <si>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</si>
  <si>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</si>
  <si>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</si>
  <si>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</si>
  <si>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</si>
  <si>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</si>
  <si>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</si>
  <si>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</si>
  <si>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</si>
  <si>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</si>
  <si>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</si>
  <si>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</si>
  <si>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</si>
  <si>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</si>
  <si>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</si>
  <si>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</si>
  <si>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</si>
  <si>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</si>
  <si>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</si>
  <si>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</si>
  <si>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</si>
  <si>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</si>
  <si>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</si>
  <si>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</si>
  <si>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</si>
  <si>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</si>
  <si>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</si>
  <si>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</si>
  <si>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</si>
  <si>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</si>
  <si>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</si>
  <si>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</si>
  <si>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</si>
  <si>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</si>
  <si>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</si>
  <si>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</si>
  <si>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</si>
  <si>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</si>
  <si>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</si>
  <si>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</si>
  <si>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</si>
  <si>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</si>
  <si>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</si>
  <si>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</si>
  <si>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</si>
  <si>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</si>
  <si>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</si>
  <si>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</si>
  <si>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</si>
  <si>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</si>
  <si>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</si>
  <si>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</si>
  <si>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</si>
  <si>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</si>
  <si>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</si>
  <si>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</si>
  <si>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</si>
  <si>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</si>
  <si>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</si>
  <si>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</si>
  <si>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</si>
  <si>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</si>
  <si>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</si>
  <si>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</si>
  <si>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</si>
  <si>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</si>
  <si>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</si>
  <si>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</si>
  <si>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</si>
  <si>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</si>
  <si>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</si>
  <si>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</si>
  <si>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</si>
  <si>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</si>
  <si>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</si>
  <si>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</si>
  <si>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</si>
  <si>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</si>
  <si>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</si>
  <si>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</si>
  <si>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</si>
  <si>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</si>
  <si>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</si>
  <si>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</si>
  <si>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</si>
  <si>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</si>
  <si>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</si>
  <si>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</si>
  <si>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</si>
  <si>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</si>
  <si>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</si>
  <si>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</si>
  <si>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</si>
  <si>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</si>
  <si>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</si>
  <si>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</si>
  <si>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</si>
  <si>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</si>
  <si>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</si>
  <si>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</si>
  <si>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</si>
  <si>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</si>
  <si>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</si>
  <si>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</si>
  <si>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</si>
  <si>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</si>
  <si>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</si>
  <si>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</si>
  <si>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</si>
  <si>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</si>
  <si>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</si>
  <si>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</si>
  <si>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</si>
  <si>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</si>
  <si>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</si>
  <si>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</si>
  <si>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</si>
  <si>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</si>
  <si>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</si>
  <si>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</si>
  <si>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</si>
  <si>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</si>
  <si>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</si>
  <si>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</si>
  <si>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</si>
  <si>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</si>
  <si>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</si>
  <si>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</si>
  <si>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</si>
  <si>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</si>
  <si>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</si>
  <si>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</si>
  <si>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</si>
  <si>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</si>
  <si>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</si>
  <si>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</si>
  <si>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</si>
  <si>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</si>
  <si>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</si>
  <si>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</si>
  <si>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</si>
  <si>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</si>
  <si>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</si>
  <si>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</si>
  <si>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</si>
  <si>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</si>
  <si>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</si>
  <si>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</si>
  <si>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</si>
  <si>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</si>
  <si>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</si>
  <si>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</si>
  <si>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</si>
  <si>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</si>
  <si>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</si>
  <si>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</si>
  <si>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</si>
  <si>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</si>
  <si>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</si>
  <si>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</si>
  <si>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</si>
  <si>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</si>
  <si>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</si>
  <si>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</si>
  <si>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</si>
  <si>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</si>
  <si>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</si>
  <si>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</si>
  <si>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</si>
  <si>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</si>
  <si>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</si>
  <si>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</si>
  <si>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</si>
  <si>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</si>
  <si>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</si>
  <si>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</si>
  <si>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</si>
  <si>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</si>
  <si>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</si>
  <si>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</si>
  <si>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</si>
  <si>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</si>
  <si>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</si>
  <si>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</si>
  <si>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</si>
  <si>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</si>
  <si>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</si>
  <si>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</si>
  <si>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</si>
  <si>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</si>
  <si>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</si>
  <si>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</si>
  <si>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</si>
  <si>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</si>
  <si>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</si>
  <si>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</si>
  <si>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</si>
  <si>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</si>
  <si>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</si>
  <si>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</si>
  <si>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</si>
  <si>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</si>
  <si>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</si>
  <si>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</si>
  <si>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</si>
  <si>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</si>
  <si>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</si>
  <si>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</si>
  <si>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</si>
  <si>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</si>
  <si>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</si>
  <si>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</si>
  <si>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</si>
  <si>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</si>
  <si>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</si>
  <si>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</si>
  <si>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</si>
  <si>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</si>
  <si>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</si>
  <si>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</si>
  <si>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</si>
  <si>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</si>
  <si>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</si>
  <si>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</si>
  <si>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</si>
  <si>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</si>
  <si>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</si>
  <si>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</si>
  <si>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</si>
  <si>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</si>
  <si>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</si>
  <si>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</si>
  <si>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</si>
  <si>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</si>
  <si>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</si>
  <si>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</si>
  <si>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</si>
  <si>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</si>
  <si>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</si>
  <si>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</si>
  <si>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</si>
  <si>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</si>
  <si>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</si>
  <si>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</si>
  <si>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</si>
  <si>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</si>
  <si>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</si>
  <si>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</si>
  <si>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</si>
  <si>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</si>
  <si>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</si>
  <si>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</si>
  <si>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</si>
  <si>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</si>
  <si>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</si>
  <si>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</si>
  <si>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</si>
  <si>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</si>
  <si>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</si>
  <si>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</si>
  <si>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</si>
  <si>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</si>
  <si>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</si>
  <si>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</si>
  <si>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</si>
  <si>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</si>
  <si>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</si>
  <si>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</si>
  <si>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</si>
  <si>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</si>
  <si>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</si>
  <si>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</si>
  <si>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</si>
  <si>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</si>
  <si>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</si>
  <si>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</si>
  <si>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</si>
  <si>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</si>
  <si>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</si>
  <si>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</si>
  <si>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</si>
  <si>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</si>
  <si>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</si>
  <si>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</si>
  <si>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</si>
  <si>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</si>
  <si>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</si>
  <si>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</si>
  <si>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</si>
  <si>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</si>
  <si>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</si>
  <si>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</si>
  <si>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</si>
  <si>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</si>
  <si>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</si>
  <si>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</si>
  <si>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</si>
  <si>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</si>
  <si>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</si>
  <si>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</si>
  <si>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</si>
  <si>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</si>
  <si>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</si>
  <si>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</si>
  <si>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</si>
  <si>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</si>
  <si>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</si>
  <si>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</si>
  <si>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</si>
  <si>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</si>
  <si>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</si>
  <si>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</si>
  <si>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</si>
  <si>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</si>
  <si>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</si>
  <si>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</si>
  <si>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</si>
  <si>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</si>
  <si>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</si>
  <si>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</si>
  <si>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</si>
  <si>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</si>
  <si>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</si>
  <si>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</si>
  <si>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</si>
  <si>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</si>
  <si>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</si>
  <si>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</si>
  <si>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</si>
  <si>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</si>
  <si>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</si>
  <si>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</si>
  <si>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</si>
  <si>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</si>
  <si>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</si>
  <si>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</si>
  <si>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</si>
  <si>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</si>
  <si>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</si>
  <si>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</si>
  <si>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</si>
  <si>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</si>
  <si>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</si>
  <si>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</si>
  <si>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</si>
  <si>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</si>
  <si>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</si>
  <si>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</si>
  <si>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</si>
  <si>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</si>
  <si>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</si>
  <si>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</si>
  <si>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</si>
  <si>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</si>
  <si>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</si>
  <si>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</si>
  <si>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</si>
  <si>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</si>
  <si>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</si>
  <si>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</si>
  <si>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</si>
  <si>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</si>
  <si>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</si>
  <si>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</si>
  <si>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</si>
  <si>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</si>
  <si>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</si>
  <si>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</si>
  <si>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</si>
  <si>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</si>
  <si>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</si>
  <si>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</si>
  <si>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</si>
  <si>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</si>
  <si>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</si>
  <si>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</si>
  <si>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</si>
  <si>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</si>
  <si>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</si>
  <si>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</si>
  <si>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</si>
  <si>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</si>
  <si>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</si>
  <si>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</si>
  <si>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</si>
  <si>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</si>
  <si>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</si>
  <si>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</si>
  <si>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</si>
  <si>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</si>
  <si>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</si>
  <si>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</si>
  <si>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</si>
  <si>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</si>
  <si>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</si>
  <si>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</si>
  <si>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</si>
  <si>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</si>
  <si>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</si>
  <si>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</si>
  <si>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</si>
  <si>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</si>
  <si>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</si>
  <si>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</si>
  <si>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</si>
  <si>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</si>
  <si>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</si>
  <si>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</si>
  <si>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</si>
  <si>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</si>
  <si>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</si>
  <si>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</si>
  <si>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</si>
  <si>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</si>
  <si>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</si>
  <si>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</si>
  <si>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</si>
  <si>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</si>
  <si>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</si>
  <si>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</si>
  <si>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</si>
  <si>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</si>
  <si>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</si>
  <si>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</si>
  <si>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</si>
  <si>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</si>
  <si>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</si>
  <si>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</si>
  <si>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</si>
  <si>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</si>
  <si>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</si>
  <si>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</si>
  <si>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</si>
  <si>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</si>
  <si>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</si>
  <si>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</si>
  <si>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</si>
  <si>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</si>
  <si>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</si>
  <si>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</si>
  <si>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</si>
  <si>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</si>
  <si>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</si>
  <si>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</si>
  <si>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</si>
  <si>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</si>
  <si>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</si>
  <si>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</si>
  <si>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</si>
  <si>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</si>
  <si>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</si>
  <si>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</si>
  <si>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</si>
  <si>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</si>
  <si>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</si>
  <si>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</si>
  <si>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</si>
  <si>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</si>
  <si>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</si>
  <si>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</si>
  <si>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</si>
  <si>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</si>
  <si>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</si>
  <si>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</si>
  <si>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</si>
  <si>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</si>
  <si>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</si>
  <si>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</si>
  <si>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</si>
  <si>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</si>
  <si>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</si>
  <si>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</si>
  <si>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</si>
  <si>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</si>
  <si>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</si>
  <si>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</si>
  <si>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</si>
  <si>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</si>
  <si>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</si>
  <si>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</si>
  <si>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</si>
  <si>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</si>
  <si>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</si>
  <si>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</si>
  <si>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</si>
  <si>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</si>
  <si>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</si>
  <si>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</si>
  <si>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</si>
  <si>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</si>
  <si>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</si>
  <si>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</si>
  <si>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</si>
  <si>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</si>
  <si>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</si>
  <si>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</si>
  <si>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</si>
  <si>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</si>
  <si>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</si>
  <si>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</si>
  <si>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</si>
  <si>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</si>
  <si>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</si>
  <si>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</si>
  <si>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</si>
  <si>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</si>
  <si>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</si>
  <si>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</si>
  <si>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</si>
  <si>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</si>
  <si>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</si>
  <si>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</si>
  <si>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</si>
  <si>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</si>
  <si>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</si>
  <si>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</si>
  <si>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</si>
  <si>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</si>
  <si>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</si>
  <si>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</si>
  <si>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</si>
  <si>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</si>
  <si>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</si>
  <si>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</si>
  <si>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</si>
  <si>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</si>
  <si>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</si>
  <si>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</si>
  <si>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</si>
  <si>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</si>
  <si>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</si>
  <si>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</si>
  <si>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</si>
  <si>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</si>
  <si>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</si>
  <si>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</si>
  <si>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</si>
  <si>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</si>
  <si>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</si>
  <si>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</si>
  <si>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</si>
  <si>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</si>
  <si>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</si>
  <si>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</si>
  <si>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</si>
  <si>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</si>
  <si>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</si>
  <si>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</si>
  <si>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</si>
  <si>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</si>
  <si>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</si>
  <si>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</si>
  <si>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</si>
  <si>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</si>
  <si>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</si>
  <si>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</si>
  <si>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</si>
  <si>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</si>
  <si>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</si>
  <si>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</si>
  <si>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</si>
  <si>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</si>
  <si>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</si>
  <si>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</si>
  <si>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</si>
  <si>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</si>
  <si>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</si>
  <si>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</si>
  <si>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</si>
  <si>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</si>
  <si>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</si>
  <si>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</si>
  <si>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</si>
  <si>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</si>
  <si>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</si>
  <si>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</si>
  <si>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</si>
  <si>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</si>
  <si>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</si>
  <si>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</si>
  <si>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</si>
  <si>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</si>
  <si>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</si>
  <si>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</si>
  <si>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</si>
  <si>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</si>
  <si>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</si>
  <si>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</si>
  <si>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</si>
  <si>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</si>
  <si>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</si>
  <si>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</si>
  <si>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</si>
  <si>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</si>
  <si>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</si>
  <si>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</si>
  <si>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</si>
  <si>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</si>
  <si>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</si>
  <si>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</si>
  <si>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</si>
  <si>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</si>
  <si>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</si>
  <si>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</si>
  <si>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</si>
  <si>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</si>
  <si>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</si>
  <si>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</si>
  <si>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</si>
  <si>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</si>
  <si>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</si>
  <si>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</si>
  <si>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</si>
  <si>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</si>
  <si>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</si>
  <si>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</si>
  <si>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</si>
  <si>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</si>
  <si>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</si>
  <si>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</si>
  <si>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</si>
  <si>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</si>
  <si>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</si>
  <si>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</si>
  <si>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</si>
  <si>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</si>
  <si>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</si>
  <si>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</si>
  <si>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</si>
  <si>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</si>
  <si>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</si>
  <si>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</si>
  <si>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</si>
  <si>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</si>
  <si>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</si>
  <si>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</si>
  <si>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</si>
  <si>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</si>
  <si>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</si>
  <si>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</si>
  <si>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</si>
  <si>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</si>
  <si>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</si>
  <si>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</si>
  <si>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</si>
  <si>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</si>
  <si>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</si>
  <si>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</si>
  <si>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</si>
  <si>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</si>
  <si>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</si>
  <si>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</si>
  <si>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</si>
  <si>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</si>
  <si>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</si>
  <si>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</si>
  <si>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</si>
  <si>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</si>
  <si>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</si>
  <si>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</si>
  <si>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</si>
  <si>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</si>
  <si>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</si>
  <si>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</si>
  <si>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</si>
  <si>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</si>
  <si>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</si>
  <si>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</si>
  <si>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</si>
  <si>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</si>
  <si>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</si>
  <si>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</si>
  <si>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</si>
  <si>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</si>
  <si>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</si>
  <si>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</si>
  <si>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</si>
  <si>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</si>
  <si>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</si>
  <si>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</si>
  <si>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</si>
  <si>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</si>
  <si>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</si>
  <si>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</si>
  <si>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</si>
  <si>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</si>
  <si>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</si>
  <si>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</si>
  <si>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</si>
  <si>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</si>
  <si>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</si>
  <si>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</si>
  <si>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</si>
  <si>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</si>
  <si>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</si>
  <si>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</si>
  <si>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</si>
  <si>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</si>
  <si>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</si>
  <si>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</si>
  <si>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</si>
  <si>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</si>
  <si>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</si>
  <si>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</si>
  <si>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</si>
  <si>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</si>
  <si>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</si>
  <si>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</si>
  <si>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</si>
  <si>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</si>
  <si>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</si>
  <si>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</si>
  <si>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</si>
  <si>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</si>
  <si>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</si>
  <si>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</si>
  <si>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</si>
  <si>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</si>
  <si>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</si>
  <si>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</si>
  <si>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</si>
  <si>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</si>
  <si>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</si>
  <si>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</si>
  <si>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</si>
  <si>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</si>
  <si>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</si>
  <si>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</si>
  <si>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</si>
  <si>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</si>
  <si>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</si>
  <si>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</si>
  <si>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</si>
  <si>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</si>
  <si>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</si>
  <si>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</si>
  <si>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</si>
  <si>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</si>
  <si>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</si>
  <si>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</si>
  <si>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</si>
  <si>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</si>
  <si>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</si>
  <si>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</si>
  <si>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</si>
  <si>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</si>
  <si>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</si>
  <si>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</si>
  <si>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</si>
  <si>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</si>
  <si>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</si>
  <si>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</si>
  <si>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</si>
  <si>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</si>
  <si>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</si>
  <si>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</si>
  <si>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</si>
  <si>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</si>
  <si>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</si>
  <si>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</si>
  <si>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</si>
  <si>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</si>
  <si>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</si>
  <si>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</si>
  <si>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</si>
  <si>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</si>
  <si>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</si>
  <si>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</si>
  <si>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</si>
  <si>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</si>
  <si>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</si>
  <si>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</si>
  <si>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</si>
  <si>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</si>
  <si>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</si>
  <si>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</si>
  <si>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</si>
  <si>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</si>
  <si>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</si>
  <si>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</si>
  <si>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</si>
  <si>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</si>
  <si>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</si>
  <si>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</si>
  <si>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</si>
  <si>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</si>
  <si>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</si>
  <si>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</si>
  <si>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</si>
  <si>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</si>
  <si>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</si>
  <si>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</si>
  <si>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</si>
  <si>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</si>
  <si>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</si>
  <si>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</si>
  <si>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</si>
  <si>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</si>
  <si>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</si>
  <si>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</si>
  <si>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</si>
  <si>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</si>
  <si>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</si>
  <si>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</si>
  <si>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</si>
  <si>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</si>
  <si>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</si>
  <si>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</si>
  <si>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</si>
  <si>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</si>
  <si>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</si>
  <si>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</si>
  <si>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</si>
  <si>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</si>
  <si>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</si>
  <si>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</si>
  <si>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</si>
  <si>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</si>
  <si>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</si>
  <si>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</si>
  <si>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</si>
  <si>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</si>
  <si>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</si>
  <si>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</si>
  <si>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</si>
  <si>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</si>
  <si>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</si>
  <si>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</si>
  <si>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</si>
  <si>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</si>
  <si>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</si>
  <si>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</si>
  <si>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</si>
  <si>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</si>
  <si>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</si>
  <si>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</si>
  <si>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</si>
  <si>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</si>
  <si>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</si>
  <si>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</si>
  <si>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</si>
  <si>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</si>
  <si>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</si>
  <si>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</si>
  <si>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</si>
  <si>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</si>
  <si>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</si>
  <si>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</si>
  <si>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</si>
  <si>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</si>
  <si>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</si>
  <si>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</si>
  <si>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</si>
  <si>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</si>
  <si>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</si>
  <si>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</si>
  <si>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</si>
  <si>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</si>
  <si>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</si>
  <si>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</si>
  <si>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</si>
  <si>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</si>
  <si>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</si>
  <si>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</si>
  <si>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</si>
  <si>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</si>
  <si>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</si>
  <si>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</si>
  <si>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</si>
  <si>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</si>
  <si>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</si>
  <si>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</si>
  <si>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</si>
  <si>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</si>
  <si>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</si>
  <si>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</si>
  <si>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</si>
  <si>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</si>
  <si>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</si>
  <si>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</si>
  <si>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</si>
  <si>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</si>
  <si>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</si>
  <si>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</si>
  <si>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</si>
  <si>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</si>
  <si>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</si>
  <si>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</si>
  <si>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</si>
  <si>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</si>
  <si>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</si>
  <si>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</si>
  <si>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</si>
  <si>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</si>
  <si>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</si>
  <si>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</si>
  <si>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</si>
  <si>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</si>
  <si>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</si>
  <si>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</si>
  <si>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</si>
  <si>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</si>
  <si>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</si>
  <si>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</si>
  <si>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</si>
  <si>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</si>
  <si>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</si>
  <si>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</si>
  <si>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</si>
  <si>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</si>
  <si>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</si>
  <si>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</si>
  <si>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</si>
  <si>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</si>
  <si>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</si>
  <si>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</si>
  <si>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</si>
  <si>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</si>
  <si>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</si>
  <si>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</si>
  <si>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</si>
  <si>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</si>
  <si>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</si>
  <si>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</si>
  <si>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</si>
  <si>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</si>
  <si>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</si>
  <si>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</si>
  <si>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</si>
  <si>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</si>
  <si>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</si>
  <si>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</si>
  <si>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</si>
  <si>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</si>
  <si>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</si>
  <si>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</si>
  <si>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</si>
  <si>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</si>
  <si>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</si>
  <si>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</si>
  <si>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</si>
  <si>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</si>
  <si>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</si>
  <si>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</si>
  <si>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</si>
  <si>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</si>
  <si>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</si>
  <si>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</si>
  <si>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</si>
  <si>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</si>
  <si>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</si>
  <si>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</si>
  <si>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</si>
  <si>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</si>
  <si>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</si>
  <si>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</si>
  <si>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</si>
  <si>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</si>
  <si>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</si>
  <si>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</si>
  <si>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</si>
  <si>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</si>
  <si>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</si>
  <si>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</si>
  <si>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</si>
  <si>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</si>
  <si>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</si>
  <si>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</si>
  <si>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</si>
  <si>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</si>
  <si>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</si>
  <si>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</si>
  <si>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</si>
  <si>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</si>
  <si>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</si>
  <si>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</si>
  <si>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</si>
  <si>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</si>
  <si>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</si>
  <si>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</si>
  <si>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</si>
  <si>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</si>
  <si>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</si>
  <si>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</si>
  <si>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</si>
  <si>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</si>
  <si>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</si>
  <si>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</si>
  <si>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</si>
  <si>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</si>
  <si>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</si>
  <si>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</si>
  <si>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</si>
  <si>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</si>
  <si>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</si>
  <si>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</si>
  <si>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</si>
  <si>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</si>
  <si>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</si>
  <si>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</si>
  <si>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</si>
  <si>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</si>
  <si>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</si>
  <si>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</si>
  <si>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</si>
  <si>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</si>
  <si>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</si>
  <si>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</si>
  <si>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</si>
  <si>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</si>
  <si>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</si>
  <si>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</si>
  <si>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</si>
  <si>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</si>
  <si>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</si>
  <si>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</si>
  <si>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</si>
  <si>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</si>
  <si>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</si>
  <si>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</si>
  <si>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</si>
  <si>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</si>
  <si>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</si>
  <si>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</si>
  <si>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</si>
  <si>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</si>
  <si>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</si>
  <si>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</si>
  <si>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</si>
  <si>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</si>
  <si>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</si>
  <si>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</si>
  <si>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</si>
  <si>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</si>
  <si>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</si>
  <si>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</si>
  <si>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</si>
  <si>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</si>
  <si>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</si>
  <si>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</si>
  <si>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</si>
  <si>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</si>
  <si>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</si>
  <si>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</si>
  <si>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</si>
  <si>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</si>
  <si>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</si>
  <si>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</si>
  <si>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</si>
  <si>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</si>
  <si>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</si>
  <si>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</si>
  <si>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</si>
  <si>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</si>
  <si>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</si>
  <si>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</si>
  <si>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</si>
  <si>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</si>
  <si>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</si>
  <si>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</si>
  <si>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</si>
  <si>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</si>
  <si>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</si>
  <si>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</si>
  <si>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</si>
  <si>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</si>
  <si>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</si>
  <si>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</si>
  <si>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</si>
  <si>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</si>
  <si>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</si>
  <si>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</si>
  <si>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</si>
  <si>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</si>
  <si>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</si>
  <si>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</si>
  <si>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</si>
  <si>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</si>
  <si>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</si>
  <si>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</si>
  <si>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</si>
  <si>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</si>
  <si>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</si>
  <si>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</si>
  <si>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</si>
  <si>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</si>
  <si>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</si>
  <si>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</si>
  <si>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</si>
  <si>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</si>
  <si>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</si>
  <si>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</si>
  <si>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</si>
  <si>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</si>
  <si>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</si>
  <si>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</si>
  <si>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</si>
  <si>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</si>
  <si>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</si>
  <si>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</si>
  <si>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</si>
  <si>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</si>
  <si>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</si>
  <si>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</si>
  <si>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</si>
  <si>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</si>
  <si>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</si>
  <si>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</si>
  <si>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</si>
  <si>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</si>
  <si>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</si>
  <si>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</si>
  <si>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</si>
  <si>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</si>
  <si>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</si>
  <si>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</si>
  <si>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</si>
  <si>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</si>
  <si>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</si>
  <si>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</si>
  <si>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</si>
  <si>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</si>
  <si>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</si>
  <si>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</si>
  <si>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</si>
  <si>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</si>
  <si>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</si>
  <si>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</si>
  <si>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</si>
  <si>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</si>
  <si>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</si>
  <si>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</si>
  <si>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</si>
  <si>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</si>
  <si>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</si>
  <si>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</si>
  <si>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</si>
  <si>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</si>
  <si>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</si>
  <si>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</si>
  <si>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</si>
  <si>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</si>
  <si>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</si>
  <si>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</si>
  <si>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</si>
  <si>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</si>
  <si>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</si>
  <si>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</si>
  <si>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</si>
  <si>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</si>
  <si>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</si>
  <si>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</si>
  <si>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</si>
  <si>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</si>
  <si>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</si>
  <si>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</si>
  <si>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</si>
  <si>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</si>
  <si>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</si>
  <si>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</si>
  <si>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</si>
  <si>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</si>
  <si>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</si>
  <si>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</si>
  <si>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</si>
  <si>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</si>
  <si>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</si>
  <si>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</si>
  <si>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</si>
  <si>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</si>
  <si>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</si>
  <si>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</si>
  <si>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</si>
  <si>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</si>
  <si>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</si>
  <si>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</si>
  <si>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</si>
  <si>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</si>
  <si>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</si>
  <si>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</si>
  <si>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</si>
  <si>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</si>
  <si>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</si>
  <si>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</si>
  <si>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</si>
  <si>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</si>
  <si>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</si>
  <si>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</si>
  <si>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</si>
  <si>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</si>
  <si>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</si>
  <si>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</si>
  <si>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</si>
  <si>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</si>
  <si>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</si>
  <si>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</si>
  <si>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</si>
  <si>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</si>
  <si>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</si>
  <si>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</si>
  <si>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</si>
  <si>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</si>
  <si>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</si>
  <si>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</si>
  <si>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</si>
  <si>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</si>
  <si>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</si>
  <si>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</si>
  <si>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</si>
  <si>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</si>
  <si>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</si>
  <si>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</si>
  <si>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</si>
  <si>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</si>
  <si>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</si>
  <si>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</si>
  <si>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</si>
  <si>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</si>
  <si>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</si>
  <si>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</si>
  <si>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</si>
  <si>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</si>
  <si>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</si>
  <si>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</si>
  <si>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</si>
  <si>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</si>
  <si>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</si>
  <si>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</si>
  <si>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</si>
  <si>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</si>
  <si>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</si>
  <si>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</si>
  <si>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</si>
  <si>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</si>
  <si>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</si>
  <si>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</si>
  <si>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</si>
  <si>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</si>
  <si>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</si>
  <si>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</si>
  <si>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</si>
  <si>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</si>
  <si>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</si>
  <si>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</si>
  <si>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</si>
  <si>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</si>
  <si>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</si>
  <si>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</si>
  <si>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</si>
  <si>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</si>
  <si>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</si>
  <si>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</si>
  <si>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</si>
  <si>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</si>
  <si>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</si>
  <si>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</si>
  <si>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</si>
  <si>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</si>
  <si>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</si>
  <si>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</si>
  <si>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</si>
  <si>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</si>
  <si>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</si>
  <si>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</si>
  <si>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</si>
  <si>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</si>
  <si>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</si>
  <si>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</si>
  <si>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</si>
  <si>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</si>
  <si>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</si>
  <si>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</si>
  <si>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</si>
  <si>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</si>
  <si>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</si>
  <si>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</si>
  <si>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</si>
  <si>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</si>
  <si>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</si>
  <si>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</si>
  <si>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</si>
  <si>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</si>
  <si>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</si>
  <si>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</si>
  <si>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</si>
  <si>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</si>
  <si>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</si>
  <si>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</si>
  <si>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</si>
  <si>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</si>
  <si>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</si>
  <si>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</si>
  <si>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</si>
  <si>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</si>
  <si>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</si>
  <si>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</si>
  <si>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</si>
  <si>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</si>
  <si>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</si>
  <si>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</si>
  <si>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</si>
  <si>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</si>
  <si>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</si>
  <si>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</si>
  <si>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</si>
  <si>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</si>
  <si>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</si>
  <si>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</si>
  <si>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</si>
  <si>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</si>
  <si>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</si>
  <si>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</si>
  <si>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</si>
  <si>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</si>
  <si>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</si>
  <si>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</si>
  <si>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</si>
  <si>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</si>
  <si>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</si>
  <si>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</si>
  <si>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</si>
  <si>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</si>
  <si>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</si>
  <si>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</si>
  <si>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</si>
  <si>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</si>
  <si>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</si>
  <si>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</si>
  <si>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</si>
  <si>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</si>
  <si>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</si>
  <si>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</si>
  <si>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</si>
  <si>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</si>
  <si>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</si>
  <si>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</si>
  <si>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</si>
  <si>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</si>
  <si>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</si>
  <si>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</si>
  <si>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</si>
  <si>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</si>
  <si>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</si>
  <si>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</si>
  <si>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</si>
  <si>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</si>
  <si>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</si>
  <si>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</si>
  <si>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</si>
  <si>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</si>
  <si>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</si>
  <si>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</si>
  <si>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</si>
  <si>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</si>
  <si>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</si>
  <si>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</si>
  <si>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</si>
  <si>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</si>
  <si>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</si>
  <si>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</si>
  <si>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</si>
  <si>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</si>
  <si>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</si>
  <si>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</si>
  <si>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</si>
  <si>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</si>
  <si>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</si>
  <si>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</si>
  <si>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</si>
  <si>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</si>
  <si>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</si>
  <si>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</si>
  <si>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</si>
  <si>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</si>
  <si>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</si>
  <si>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</si>
  <si>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</si>
  <si>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</si>
  <si>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</si>
  <si>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</si>
  <si>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</si>
  <si>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</si>
  <si>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</si>
  <si>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</si>
  <si>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</si>
  <si>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</si>
  <si>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</si>
  <si>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</si>
  <si>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</si>
  <si>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</si>
  <si>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</si>
  <si>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</si>
  <si>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</si>
  <si>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</si>
  <si>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</si>
  <si>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</si>
  <si>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</si>
  <si>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</si>
  <si>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</si>
  <si>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</si>
  <si>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</si>
  <si>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</si>
  <si>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</si>
  <si>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</si>
  <si>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</si>
  <si>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</si>
  <si>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</si>
  <si>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</si>
  <si>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</si>
  <si>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</si>
  <si>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</si>
  <si>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</si>
  <si>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</si>
  <si>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</si>
  <si>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</si>
  <si>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</si>
  <si>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</si>
  <si>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</si>
  <si>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</si>
  <si>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</si>
  <si>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</si>
  <si>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</si>
  <si>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</si>
  <si>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</si>
  <si>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</si>
  <si>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</si>
  <si>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</si>
  <si>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</si>
  <si>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</si>
  <si>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</si>
  <si>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</si>
  <si>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</si>
  <si>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</si>
  <si>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</si>
  <si>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</si>
  <si>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</si>
  <si>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</si>
  <si>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</si>
  <si>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</si>
  <si>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</si>
  <si>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</si>
  <si>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</si>
  <si>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</si>
  <si>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</si>
  <si>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</si>
  <si>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</si>
  <si>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</si>
  <si>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</si>
  <si>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</si>
  <si>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</si>
  <si>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</si>
  <si>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</si>
  <si>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</si>
  <si>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</si>
  <si>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</si>
  <si>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</si>
  <si>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</si>
  <si>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</si>
  <si>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</si>
  <si>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</si>
  <si>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</si>
  <si>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</si>
  <si>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</si>
  <si>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</si>
  <si>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</si>
  <si>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</si>
  <si>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</si>
  <si>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</si>
  <si>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</si>
  <si>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</si>
  <si>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</si>
  <si>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</si>
  <si>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</si>
  <si>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</si>
  <si>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</si>
  <si>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</si>
  <si>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</si>
  <si>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</si>
  <si>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</si>
  <si>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</si>
  <si>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</si>
  <si>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</si>
  <si>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</si>
  <si>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</si>
  <si>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</si>
  <si>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</si>
  <si>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</si>
  <si>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</si>
  <si>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</si>
  <si>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</si>
  <si>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</si>
  <si>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</si>
  <si>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</si>
  <si>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</si>
  <si>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</si>
  <si>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</si>
  <si>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</si>
  <si>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</si>
  <si>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</si>
  <si>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</si>
  <si>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</si>
  <si>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</si>
  <si>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</si>
  <si>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</si>
  <si>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</si>
  <si>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</si>
  <si>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</si>
  <si>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</si>
  <si>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</si>
  <si>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</si>
  <si>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</si>
  <si>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</si>
  <si>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</si>
  <si>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</si>
  <si>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</si>
  <si>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</si>
  <si>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</si>
  <si>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</si>
  <si>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</si>
  <si>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</si>
  <si>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</si>
  <si>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</si>
  <si>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</si>
  <si>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</si>
  <si>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</si>
  <si>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</si>
  <si>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</si>
  <si>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</si>
  <si>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</si>
  <si>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</si>
  <si>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</si>
  <si>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</si>
  <si>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</si>
  <si>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</si>
  <si>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</si>
  <si>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</si>
  <si>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</si>
  <si>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</si>
  <si>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</si>
  <si>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</si>
  <si>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</si>
  <si>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</si>
  <si>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</si>
  <si>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</si>
  <si>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</si>
  <si>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</si>
  <si>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</si>
  <si>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</si>
  <si>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</si>
  <si>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</si>
  <si>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</si>
  <si>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</si>
  <si>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</si>
  <si>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</si>
  <si>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</si>
  <si>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</si>
  <si>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</si>
  <si>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</si>
  <si>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</si>
  <si>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</si>
  <si>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</si>
  <si>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</si>
  <si>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</si>
  <si>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</si>
  <si>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</si>
  <si>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</si>
  <si>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</si>
  <si>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</si>
  <si>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</si>
  <si>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</si>
  <si>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</si>
  <si>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</si>
  <si>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</si>
  <si>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</si>
  <si>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</si>
  <si>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</si>
  <si>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</si>
  <si>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</si>
  <si>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</si>
  <si>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</si>
  <si>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</si>
  <si>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</si>
  <si>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</si>
  <si>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</si>
  <si>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</si>
  <si>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</si>
  <si>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</si>
  <si>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</si>
  <si>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</si>
  <si>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</si>
  <si>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</si>
  <si>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</si>
  <si>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</si>
  <si>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</si>
  <si>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</si>
  <si>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</si>
  <si>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</si>
  <si>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</si>
  <si>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</si>
  <si>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</si>
  <si>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</si>
  <si>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</si>
  <si>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</si>
  <si>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</si>
  <si>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</si>
  <si>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</si>
  <si>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</si>
  <si>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</si>
  <si>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</si>
  <si>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</si>
  <si>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</si>
  <si>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</si>
  <si>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</si>
  <si>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</si>
  <si>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</si>
  <si>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</si>
  <si>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</si>
  <si>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</si>
  <si>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</si>
  <si>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</si>
  <si>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</si>
  <si>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</si>
  <si>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</si>
  <si>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</si>
  <si>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</si>
  <si>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</si>
  <si>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</si>
  <si>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</si>
  <si>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</si>
  <si>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</si>
  <si>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</si>
  <si>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</si>
  <si>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</si>
  <si>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</si>
  <si>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</si>
  <si>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</si>
  <si>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</si>
  <si>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</si>
  <si>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</si>
  <si>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</si>
  <si>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</si>
  <si>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</si>
  <si>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</si>
  <si>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</si>
  <si>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</si>
  <si>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</si>
  <si>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</si>
  <si>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</si>
  <si>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</si>
  <si>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</si>
  <si>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</si>
  <si>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</si>
  <si>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</si>
  <si>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</si>
  <si>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</si>
  <si>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</si>
  <si>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</si>
  <si>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</si>
  <si>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</si>
  <si>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</si>
  <si>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</si>
  <si>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</si>
  <si>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</si>
  <si>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</si>
  <si>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</si>
  <si>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</si>
  <si>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</si>
  <si>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</si>
  <si>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</si>
  <si>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</si>
  <si>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</si>
  <si>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</si>
  <si>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</si>
  <si>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</si>
  <si>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</si>
  <si>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</si>
  <si>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</si>
  <si>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</si>
  <si>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</si>
  <si>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</si>
  <si>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</si>
  <si>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</si>
  <si>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</si>
  <si>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</si>
  <si>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</si>
  <si>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</si>
  <si>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</si>
  <si>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</si>
  <si>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</si>
  <si>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</si>
  <si>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</si>
  <si>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</si>
  <si>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</si>
  <si>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</si>
  <si>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</si>
  <si>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</si>
  <si>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</si>
  <si>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</si>
  <si>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</si>
  <si>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</si>
  <si>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</si>
  <si>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</si>
  <si>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</si>
  <si>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</si>
  <si>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</si>
  <si>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</si>
  <si>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</si>
  <si>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</si>
  <si>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</si>
  <si>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</si>
  <si>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</si>
  <si>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</si>
  <si>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</si>
  <si>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</si>
  <si>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</si>
  <si>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</si>
  <si>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</si>
  <si>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</si>
  <si>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</si>
  <si>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</si>
  <si>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</si>
  <si>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</si>
  <si>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</si>
  <si>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</si>
  <si>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</si>
  <si>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</si>
  <si>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</si>
  <si>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</si>
  <si>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</si>
  <si>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</si>
  <si>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</si>
  <si>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</si>
  <si>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</si>
  <si>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</si>
  <si>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</si>
  <si>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</si>
  <si>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</si>
  <si>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</si>
  <si>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</si>
  <si>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</si>
  <si>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</si>
  <si>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</si>
  <si>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</si>
  <si>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</si>
  <si>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</si>
  <si>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</si>
  <si>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</si>
  <si>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</si>
  <si>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</si>
  <si>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</si>
  <si>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</si>
  <si>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</si>
  <si>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</si>
  <si>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</si>
  <si>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</si>
  <si>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</si>
  <si>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</si>
  <si>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</si>
  <si>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</si>
  <si>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</si>
  <si>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</si>
  <si>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</si>
  <si>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</si>
  <si>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</si>
  <si>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</si>
  <si>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</si>
  <si>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</si>
  <si>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</si>
  <si>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</si>
  <si>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</si>
  <si>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</si>
  <si>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</si>
  <si>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</si>
  <si>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</si>
  <si>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</si>
  <si>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</si>
  <si>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</si>
  <si>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</si>
  <si>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</si>
  <si>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</si>
  <si>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</si>
  <si>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</si>
  <si>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</si>
  <si>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</si>
  <si>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</si>
  <si>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</si>
  <si>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</si>
  <si>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</si>
  <si>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</si>
  <si>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</si>
  <si>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</si>
  <si>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</si>
  <si>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</si>
  <si>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</si>
  <si>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</si>
  <si>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</si>
  <si>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</si>
  <si>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</si>
  <si>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</si>
  <si>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</si>
  <si>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</si>
  <si>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</si>
  <si>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</si>
  <si>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</si>
  <si>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</si>
  <si>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</si>
  <si>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</si>
  <si>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</si>
  <si>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</si>
  <si>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</si>
  <si>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</si>
  <si>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</si>
  <si>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</si>
  <si>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</si>
  <si>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</si>
  <si>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</si>
  <si>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</si>
  <si>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</si>
  <si>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</si>
  <si>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</si>
  <si>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</si>
  <si>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</si>
  <si>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</si>
  <si>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</si>
  <si>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</si>
  <si>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</si>
  <si>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</si>
  <si>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</si>
  <si>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</si>
  <si>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</si>
  <si>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</si>
  <si>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</si>
  <si>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</si>
  <si>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</si>
  <si>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</si>
  <si>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</si>
  <si>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</si>
  <si>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</si>
  <si>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</si>
  <si>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</si>
  <si>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</si>
  <si>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</si>
  <si>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</si>
  <si>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</si>
  <si>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</si>
  <si>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</si>
  <si>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</si>
  <si>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</si>
  <si>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</si>
  <si>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</si>
  <si>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</si>
  <si>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</si>
  <si>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</si>
  <si>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</si>
  <si>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</si>
  <si>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</si>
  <si>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</si>
  <si>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</si>
  <si>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</si>
  <si>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</si>
  <si>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</si>
  <si>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</si>
  <si>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</si>
  <si>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</si>
  <si>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</si>
  <si>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</si>
  <si>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</si>
  <si>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</si>
  <si>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</si>
  <si>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</si>
  <si>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</si>
  <si>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</si>
  <si>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</si>
  <si>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</si>
  <si>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</si>
  <si>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</si>
  <si>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</si>
  <si>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</si>
  <si>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</si>
  <si>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</si>
  <si>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</si>
  <si>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</si>
  <si>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</si>
  <si>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</si>
  <si>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</si>
  <si>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</si>
  <si>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</si>
  <si>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</si>
  <si>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</si>
  <si>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</si>
  <si>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</si>
  <si>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</si>
  <si>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</si>
  <si>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</si>
  <si>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</si>
  <si>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</si>
  <si>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</si>
  <si>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</si>
  <si>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</si>
  <si>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</si>
  <si>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</si>
  <si>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</si>
  <si>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</si>
  <si>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</si>
  <si>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</si>
  <si>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</si>
  <si>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</si>
  <si>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</si>
  <si>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</si>
  <si>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</si>
  <si>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</si>
  <si>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</si>
  <si>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</si>
  <si>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</si>
  <si>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</si>
  <si>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</si>
  <si>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</si>
  <si>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</si>
  <si>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</si>
  <si>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</si>
  <si>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</si>
  <si>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</si>
  <si>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</si>
  <si>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</si>
  <si>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</si>
  <si>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</si>
  <si>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</si>
  <si>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</si>
  <si>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</si>
  <si>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</si>
  <si>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</si>
  <si>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</si>
  <si>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</si>
  <si>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</si>
  <si>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</si>
  <si>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</si>
  <si>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</si>
  <si>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</si>
  <si>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</si>
  <si>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</si>
  <si>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</si>
  <si>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</si>
  <si>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</si>
  <si>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</si>
  <si>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</si>
  <si>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</si>
  <si>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</si>
  <si>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</si>
  <si>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</si>
  <si>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</si>
  <si>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</si>
  <si>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</si>
  <si>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</si>
  <si>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</si>
  <si>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</si>
  <si>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</si>
  <si>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</si>
  <si>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</si>
  <si>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</si>
  <si>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</si>
  <si>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</si>
  <si>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</si>
  <si>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</si>
  <si>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</si>
  <si>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</si>
  <si>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</si>
  <si>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</si>
  <si>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</si>
  <si>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</si>
  <si>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</si>
  <si>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</si>
  <si>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</si>
  <si>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</si>
  <si>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</si>
  <si>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</si>
  <si>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</si>
  <si>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</si>
  <si>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</si>
  <si>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</si>
  <si>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</si>
  <si>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</si>
  <si>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</si>
  <si>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</si>
  <si>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</si>
  <si>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</si>
  <si>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</si>
  <si>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</si>
  <si>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</si>
  <si>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</si>
  <si>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</si>
  <si>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</si>
  <si>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</si>
  <si>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</si>
  <si>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</si>
  <si>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</si>
  <si>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</si>
  <si>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</si>
  <si>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</si>
  <si>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</si>
  <si>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</si>
  <si>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</si>
  <si>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</si>
  <si>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</si>
  <si>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</si>
  <si>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</si>
  <si>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</si>
  <si>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</si>
  <si>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</si>
  <si>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</si>
  <si>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</si>
  <si>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</si>
  <si>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</si>
  <si>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</si>
  <si>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</si>
  <si>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</si>
  <si>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</si>
  <si>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</si>
  <si>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</si>
  <si>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</si>
  <si>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</si>
  <si>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</si>
  <si>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</si>
  <si>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</si>
  <si>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</si>
  <si>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</si>
  <si>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</si>
  <si>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</si>
  <si>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</si>
  <si>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</si>
  <si>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</si>
  <si>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</si>
  <si>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</si>
  <si>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</si>
  <si>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</si>
  <si>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</si>
  <si>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</si>
  <si>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</si>
  <si>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</si>
  <si>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</si>
  <si>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</si>
  <si>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</si>
  <si>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</si>
  <si>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</si>
  <si>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</si>
  <si>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</si>
  <si>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</si>
  <si>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</si>
  <si>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</si>
  <si>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</si>
  <si>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</si>
  <si>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</si>
  <si>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</si>
  <si>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</si>
  <si>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</si>
  <si>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</si>
  <si>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</si>
  <si>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</si>
  <si>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</si>
  <si>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</si>
  <si>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</si>
  <si>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</si>
  <si>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</si>
  <si>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</si>
  <si>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</si>
  <si>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</si>
  <si>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</si>
  <si>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</si>
  <si>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</si>
  <si>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</si>
  <si>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</si>
  <si>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</si>
  <si>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</si>
  <si>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</si>
  <si>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</si>
  <si>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</si>
  <si>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</si>
  <si>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</si>
  <si>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</si>
  <si>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</si>
  <si>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</si>
  <si>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</si>
  <si>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</si>
  <si>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</si>
  <si>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</si>
  <si>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</si>
  <si>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</si>
  <si>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</si>
  <si>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</si>
  <si>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</si>
  <si>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</si>
  <si>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</si>
  <si>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</si>
  <si>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</si>
  <si>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</si>
  <si>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</si>
  <si>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</si>
  <si>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</si>
  <si>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</si>
  <si>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</si>
  <si>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</si>
  <si>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</si>
  <si>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</si>
  <si>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</si>
  <si>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</si>
  <si>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</si>
  <si>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</si>
  <si>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</si>
  <si>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</si>
  <si>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</si>
  <si>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</si>
  <si>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</si>
  <si>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</si>
  <si>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</si>
  <si>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</si>
  <si>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</si>
  <si>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</si>
  <si>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</si>
  <si>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</si>
  <si>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</si>
  <si>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</si>
  <si>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</si>
  <si>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</si>
  <si>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</si>
  <si>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</si>
  <si>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</si>
  <si>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</si>
  <si>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</si>
  <si>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</si>
  <si>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</si>
  <si>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</si>
  <si>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</si>
  <si>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</si>
  <si>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</si>
  <si>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</si>
  <si>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</si>
  <si>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</si>
  <si>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</si>
  <si>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</si>
  <si>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</si>
  <si>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</si>
  <si>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</si>
  <si>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</si>
  <si>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</si>
  <si>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</si>
  <si>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</si>
  <si>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</si>
  <si>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</si>
  <si>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</si>
  <si>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</si>
  <si>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</si>
  <si>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</si>
  <si>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</si>
  <si>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</si>
  <si>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</si>
  <si>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</si>
  <si>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</si>
  <si>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</si>
  <si>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</si>
  <si>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</si>
  <si>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</si>
  <si>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</si>
  <si>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</si>
  <si>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</si>
  <si>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</si>
  <si>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</si>
  <si>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</si>
  <si>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</si>
  <si>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</si>
  <si>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</si>
  <si>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</si>
  <si>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</si>
  <si>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</si>
  <si>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</si>
  <si>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</si>
  <si>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</si>
  <si>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</si>
  <si>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</si>
  <si>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</si>
  <si>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</si>
  <si>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</si>
  <si>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</si>
  <si>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</si>
  <si>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</si>
  <si>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</si>
  <si>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</si>
  <si>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</si>
  <si>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</si>
  <si>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</si>
  <si>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</si>
  <si>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</si>
  <si>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</si>
  <si>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</si>
  <si>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</si>
  <si>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</si>
  <si>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</si>
  <si>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</si>
  <si>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</si>
  <si>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</si>
  <si>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</si>
  <si>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</si>
  <si>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</si>
  <si>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</si>
  <si>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</si>
  <si>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</si>
  <si>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</si>
  <si>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</si>
  <si>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</si>
  <si>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</si>
  <si>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</si>
  <si>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</si>
  <si>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</si>
  <si>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</si>
  <si>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</si>
  <si>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</si>
  <si>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</si>
  <si>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</si>
  <si>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</si>
  <si>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</si>
  <si>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</si>
  <si>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</si>
  <si>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</si>
  <si>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</si>
  <si>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</si>
  <si>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</si>
  <si>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</si>
  <si>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</si>
  <si>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</si>
  <si>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</si>
  <si>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</si>
  <si>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</si>
  <si>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</si>
  <si>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</si>
  <si>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</si>
  <si>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</si>
  <si>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</si>
  <si>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</si>
  <si>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</si>
  <si>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</si>
  <si>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</si>
  <si>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</si>
  <si>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</si>
  <si>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</si>
  <si>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</si>
  <si>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</si>
  <si>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</si>
  <si>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</si>
  <si>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</si>
  <si>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</si>
  <si>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</si>
  <si>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</si>
  <si>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</si>
  <si>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</si>
  <si>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</si>
  <si>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</si>
  <si>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</si>
  <si>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</si>
  <si>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</si>
  <si>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</si>
  <si>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</si>
  <si>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</si>
  <si>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</si>
  <si>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</si>
  <si>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</si>
  <si>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</si>
  <si>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</si>
  <si>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</si>
  <si>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</si>
  <si>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</si>
  <si>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</si>
  <si>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</si>
  <si>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</si>
  <si>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</si>
  <si>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</si>
  <si>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</si>
  <si>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</si>
  <si>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</si>
  <si>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</si>
  <si>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</si>
  <si>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</si>
  <si>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</si>
  <si>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</si>
  <si>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</si>
  <si>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</si>
  <si>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</si>
  <si>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</si>
  <si>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</si>
  <si>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</si>
  <si>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</si>
  <si>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</si>
  <si>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</si>
  <si>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</si>
  <si>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</si>
  <si>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</si>
  <si>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</si>
  <si>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</si>
  <si>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</si>
  <si>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</si>
  <si>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</si>
  <si>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</si>
  <si>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</si>
  <si>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</si>
  <si>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</si>
  <si>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</si>
  <si>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</si>
  <si>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</si>
  <si>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</si>
  <si>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</si>
  <si>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</si>
  <si>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</si>
  <si>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</si>
  <si>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</si>
  <si>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</si>
  <si>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</si>
  <si>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</si>
  <si>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</si>
  <si>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</si>
  <si>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</si>
  <si>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</si>
  <si>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</si>
  <si>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</si>
  <si>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</si>
  <si>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</si>
  <si>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</si>
  <si>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</si>
  <si>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</si>
  <si>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</si>
  <si>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</si>
  <si>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</si>
  <si>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</si>
  <si>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</si>
  <si>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</si>
  <si>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</si>
  <si>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</si>
  <si>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</si>
  <si>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</si>
  <si>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</si>
  <si>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</si>
  <si>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</si>
  <si>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</si>
  <si>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</si>
  <si>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</si>
  <si>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</si>
  <si>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</si>
  <si>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</si>
  <si>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</si>
  <si>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</si>
  <si>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</si>
  <si>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</si>
  <si>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</si>
  <si>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</si>
  <si>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</si>
  <si>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</si>
  <si>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</si>
  <si>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</si>
  <si>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</si>
  <si>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</si>
  <si>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</si>
  <si>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</si>
  <si>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</si>
  <si>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</si>
  <si>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</si>
  <si>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</si>
  <si>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</si>
  <si>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</si>
  <si>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</si>
  <si>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</si>
  <si>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</si>
  <si>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</si>
  <si>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</si>
  <si>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</si>
  <si>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</si>
  <si>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</si>
  <si>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</si>
  <si>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</si>
  <si>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</si>
  <si>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</si>
  <si>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</si>
  <si>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</si>
  <si>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</si>
  <si>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</si>
  <si>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</si>
  <si>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</si>
  <si>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</si>
  <si>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</si>
  <si>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</si>
  <si>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</si>
  <si>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</si>
  <si>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</si>
  <si>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</si>
  <si>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</si>
  <si>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</si>
  <si>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</si>
  <si>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</si>
  <si>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</si>
  <si>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</si>
  <si>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</si>
  <si>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</si>
  <si>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</si>
  <si>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</si>
  <si>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</si>
  <si>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</si>
  <si>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</si>
  <si>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</si>
  <si>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</si>
  <si>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</si>
  <si>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</si>
  <si>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</si>
  <si>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</si>
  <si>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</si>
  <si>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</si>
  <si>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</si>
  <si>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</si>
  <si>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</si>
  <si>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</si>
  <si>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</si>
  <si>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</si>
  <si>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</si>
  <si>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</si>
  <si>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</si>
  <si>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</si>
  <si>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</si>
  <si>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</si>
  <si>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</si>
  <si>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</si>
  <si>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</si>
  <si>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</si>
  <si>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</si>
  <si>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</si>
  <si>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</si>
  <si>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</si>
  <si>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</si>
  <si>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</si>
  <si>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</si>
  <si>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</si>
  <si>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</si>
  <si>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</si>
  <si>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</si>
  <si>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</si>
  <si>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</si>
  <si>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</si>
  <si>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</si>
  <si>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</si>
  <si>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</si>
  <si>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</si>
  <si>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</si>
  <si>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</si>
  <si>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</si>
  <si>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</si>
  <si>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</si>
  <si>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</si>
  <si>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</si>
  <si>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</si>
  <si>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</si>
  <si>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</si>
  <si>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</si>
  <si>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</si>
  <si>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</si>
  <si>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</si>
  <si>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</si>
  <si>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</si>
  <si>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</si>
  <si>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</si>
  <si>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</si>
  <si>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</si>
  <si>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</si>
  <si>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</si>
  <si>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</si>
  <si>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</si>
  <si>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</si>
  <si>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</si>
  <si>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</si>
  <si>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</si>
  <si>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</si>
  <si>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</si>
  <si>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</si>
  <si>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</si>
  <si>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</si>
  <si>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</si>
  <si>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</si>
  <si>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</si>
  <si>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</si>
  <si>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</si>
  <si>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</si>
  <si>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</si>
  <si>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</si>
  <si>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</si>
  <si>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</si>
  <si>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</si>
  <si>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</si>
  <si>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</si>
  <si>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</si>
  <si>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</si>
  <si>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</si>
  <si>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</si>
  <si>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</si>
  <si>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</si>
  <si>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</si>
  <si>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</si>
  <si>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</si>
  <si>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</si>
  <si>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</si>
  <si>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</si>
  <si>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</si>
  <si>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</si>
  <si>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</si>
  <si>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</si>
  <si>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</si>
  <si>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</si>
  <si>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</si>
  <si>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</si>
  <si>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</si>
  <si>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</si>
  <si>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</si>
  <si>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</si>
  <si>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</si>
  <si>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</si>
  <si>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</si>
  <si>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</si>
  <si>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</si>
  <si>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</si>
  <si>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</si>
  <si>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</si>
  <si>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</si>
  <si>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</si>
  <si>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</si>
  <si>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</si>
  <si>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</si>
  <si>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</si>
  <si>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</si>
  <si>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</si>
  <si>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</si>
  <si>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</si>
  <si>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</si>
  <si>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</si>
  <si>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</si>
  <si>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</si>
  <si>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</si>
  <si>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</si>
  <si>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</si>
  <si>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</si>
  <si>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</si>
  <si>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</si>
  <si>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</si>
  <si>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</si>
  <si>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</si>
  <si>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</si>
  <si>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</si>
  <si>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</si>
  <si>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</si>
  <si>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</si>
  <si>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</si>
  <si>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</si>
  <si>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</si>
  <si>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</si>
  <si>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</si>
  <si>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</si>
  <si>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</si>
  <si>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</si>
  <si>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</si>
  <si>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</si>
  <si>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</si>
  <si>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</si>
  <si>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</si>
  <si>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</si>
  <si>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</si>
  <si>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</si>
  <si>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</si>
  <si>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</si>
  <si>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</si>
  <si>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</si>
  <si>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</si>
  <si>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</si>
  <si>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</si>
  <si>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</si>
  <si>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</si>
  <si>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</si>
  <si>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</si>
  <si>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</si>
  <si>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</si>
  <si>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</si>
  <si>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</si>
  <si>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</si>
  <si>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</si>
  <si>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</si>
  <si>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</si>
  <si>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</si>
  <si>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</si>
  <si>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</si>
  <si>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</si>
  <si>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</si>
  <si>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</si>
  <si>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</si>
  <si>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</si>
  <si>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</si>
  <si>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</si>
  <si>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</si>
  <si>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</si>
  <si>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</si>
  <si>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</si>
  <si>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</si>
  <si>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</si>
  <si>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</si>
  <si>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</si>
  <si>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</si>
  <si>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</si>
  <si>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</si>
  <si>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</si>
  <si>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</si>
  <si>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</si>
  <si>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</si>
  <si>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</si>
  <si>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</si>
  <si>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</si>
  <si>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</si>
  <si>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</si>
  <si>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</si>
  <si>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</si>
  <si>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</si>
  <si>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</si>
  <si>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</si>
  <si>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</si>
  <si>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</si>
  <si>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</si>
  <si>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</si>
  <si>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</si>
  <si>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</si>
  <si>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</si>
  <si>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</si>
  <si>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</si>
  <si>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</si>
  <si>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</si>
  <si>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</si>
  <si>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</si>
  <si>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</si>
  <si>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</si>
  <si>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</si>
  <si>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</si>
  <si>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</si>
  <si>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</si>
  <si>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</si>
  <si>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</si>
  <si>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</si>
  <si>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</si>
  <si>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</si>
  <si>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</si>
  <si>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</si>
  <si>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</si>
  <si>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</si>
  <si>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</si>
  <si>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</si>
  <si>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</si>
  <si>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</si>
  <si>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</si>
  <si>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</si>
  <si>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</si>
  <si>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</si>
  <si>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</si>
  <si>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</si>
  <si>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</si>
  <si>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</si>
  <si>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</si>
  <si>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</si>
  <si>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</si>
  <si>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</si>
  <si>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</si>
  <si>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</si>
  <si>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</si>
  <si>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</si>
  <si>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</si>
  <si>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</si>
  <si>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</si>
  <si>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</si>
  <si>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</si>
  <si>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</si>
  <si>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</si>
  <si>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</si>
  <si>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</si>
  <si>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</si>
  <si>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</si>
  <si>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</si>
  <si>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</si>
  <si>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</si>
  <si>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</si>
  <si>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</si>
  <si>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</si>
  <si>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</si>
  <si>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</si>
  <si>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</si>
  <si>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</si>
  <si>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</si>
  <si>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</si>
  <si>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</si>
  <si>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</si>
  <si>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</si>
  <si>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</si>
  <si>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</si>
  <si>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</si>
  <si>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</si>
  <si>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</si>
  <si>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</si>
  <si>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</si>
  <si>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</si>
  <si>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</si>
  <si>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</si>
  <si>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</si>
  <si>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</si>
  <si>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</si>
  <si>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</si>
  <si>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</si>
  <si>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</si>
  <si>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</si>
  <si>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</si>
  <si>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</si>
  <si>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</si>
  <si>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</si>
  <si>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</si>
  <si>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</si>
  <si>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</si>
  <si>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</si>
  <si>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</si>
  <si>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</si>
  <si>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</si>
  <si>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</si>
  <si>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</si>
  <si>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</si>
  <si>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</si>
  <si>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</si>
  <si>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</si>
  <si>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</si>
  <si>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</si>
  <si>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</si>
  <si>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</si>
  <si>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</si>
  <si>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</si>
  <si>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</si>
  <si>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</si>
  <si>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</si>
  <si>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</si>
  <si>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</si>
  <si>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</si>
  <si>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</si>
  <si>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</si>
  <si>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</si>
  <si>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</si>
  <si>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</si>
  <si>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</si>
  <si>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</si>
  <si>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</si>
  <si>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</si>
  <si>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</si>
  <si>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</si>
  <si>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</si>
  <si>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</si>
  <si>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</si>
  <si>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</si>
  <si>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</si>
  <si>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</si>
  <si>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</si>
  <si>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</si>
  <si>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</si>
  <si>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</si>
  <si>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</si>
  <si>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</si>
  <si>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</si>
  <si>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</si>
  <si>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</si>
  <si>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</si>
  <si>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</si>
  <si>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</si>
  <si>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</si>
  <si>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</si>
  <si>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</si>
  <si>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</si>
  <si>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</si>
  <si>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</si>
  <si>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</si>
  <si>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</si>
  <si>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</si>
  <si>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</si>
  <si>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</si>
  <si>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</si>
  <si>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</si>
  <si>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</si>
  <si>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</si>
  <si>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</si>
  <si>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</si>
  <si>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</si>
  <si>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</si>
  <si>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</si>
  <si>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</si>
  <si>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</si>
  <si>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</si>
  <si>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</si>
  <si>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</si>
  <si>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</si>
  <si>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</si>
  <si>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</si>
  <si>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</si>
  <si>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</si>
  <si>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</si>
  <si>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</si>
  <si>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</si>
  <si>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</si>
  <si>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</si>
  <si>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</si>
  <si>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</si>
  <si>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</si>
  <si>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</si>
  <si>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</si>
  <si>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</si>
  <si>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</si>
  <si>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</si>
  <si>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</si>
  <si>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</si>
  <si>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</si>
  <si>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</si>
  <si>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</si>
  <si>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</si>
  <si>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</si>
  <si>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</si>
  <si>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</si>
  <si>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</si>
  <si>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</si>
  <si>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</si>
  <si>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</si>
  <si>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</si>
  <si>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</si>
  <si>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</si>
  <si>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</si>
  <si>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</si>
  <si>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</si>
  <si>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</si>
  <si>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</si>
  <si>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</si>
  <si>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</si>
  <si>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</si>
  <si>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</si>
  <si>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</si>
  <si>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</si>
  <si>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</si>
  <si>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</si>
  <si>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</si>
  <si>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</si>
  <si>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</si>
  <si>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</si>
  <si>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</si>
  <si>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</si>
  <si>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</si>
  <si>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</si>
  <si>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</si>
  <si>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</si>
  <si>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</si>
  <si>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</si>
  <si>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</si>
  <si>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</si>
  <si>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</si>
  <si>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</si>
  <si>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</si>
  <si>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</si>
  <si>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</si>
  <si>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</si>
  <si>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</si>
  <si>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</si>
  <si>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</si>
  <si>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</si>
  <si>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</si>
  <si>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</si>
  <si>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</si>
  <si>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</si>
  <si>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</si>
  <si>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</si>
  <si>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</si>
  <si>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</si>
  <si>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</si>
  <si>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</si>
  <si>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</si>
  <si>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</si>
  <si>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</si>
  <si>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</si>
  <si>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</si>
  <si>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</si>
  <si>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</si>
  <si>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</si>
  <si>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</si>
  <si>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</si>
  <si>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</si>
  <si>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</si>
  <si>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</si>
  <si>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</si>
  <si>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</si>
  <si>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</si>
  <si>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</si>
  <si>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</si>
  <si>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</si>
  <si>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</si>
  <si>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</si>
  <si>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</si>
  <si>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</si>
  <si>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</si>
  <si>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</si>
  <si>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</si>
  <si>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</si>
  <si>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</si>
  <si>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</si>
  <si>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</si>
  <si>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</si>
  <si>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</si>
  <si>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</si>
  <si>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</si>
  <si>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</si>
  <si>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</si>
  <si>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</si>
  <si>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</si>
  <si>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</si>
  <si>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</si>
  <si>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</si>
  <si>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</si>
  <si>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</si>
  <si>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</si>
  <si>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</si>
  <si>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</si>
  <si>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</si>
  <si>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</si>
  <si>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</si>
  <si>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</si>
  <si>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</si>
  <si>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</si>
  <si>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</si>
  <si>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</si>
  <si>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</si>
  <si>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</si>
  <si>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</si>
  <si>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</si>
  <si>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</si>
  <si>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</si>
  <si>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</si>
  <si>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</si>
  <si>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</si>
  <si>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</si>
  <si>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</si>
  <si>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</si>
  <si>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</si>
  <si>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</si>
  <si>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</si>
  <si>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</si>
  <si>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</si>
  <si>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</si>
  <si>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</si>
  <si>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</si>
  <si>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</si>
  <si>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</si>
  <si>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</si>
  <si>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</si>
  <si>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</si>
  <si>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</si>
  <si>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</si>
  <si>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</si>
  <si>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</si>
  <si>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</si>
  <si>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</si>
  <si>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</si>
  <si>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</si>
  <si>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</si>
  <si>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</si>
  <si>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</si>
  <si>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</si>
  <si>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</si>
  <si>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</si>
  <si>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</si>
  <si>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</si>
  <si>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</si>
  <si>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</si>
  <si>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</si>
  <si>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</si>
  <si>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</si>
  <si>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</si>
  <si>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</si>
  <si>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</si>
  <si>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</si>
  <si>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</si>
  <si>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</si>
  <si>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</si>
  <si>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</si>
  <si>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</si>
  <si>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</si>
  <si>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</si>
  <si>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</si>
  <si>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</si>
  <si>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</si>
  <si>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</si>
  <si>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</si>
  <si>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</si>
  <si>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</si>
  <si>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</si>
  <si>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</si>
  <si>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</si>
  <si>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</si>
  <si>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</si>
  <si>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</si>
  <si>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</si>
  <si>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</si>
  <si>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</si>
  <si>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</si>
  <si>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</si>
  <si>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</si>
  <si>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</si>
  <si>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</si>
  <si>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</si>
  <si>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</si>
  <si>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</si>
  <si>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</si>
  <si>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</si>
  <si>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</si>
  <si>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</si>
  <si>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</si>
  <si>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</si>
  <si>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</si>
  <si>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</si>
  <si>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</si>
  <si>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</si>
  <si>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</si>
  <si>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</si>
  <si>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</si>
  <si>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</si>
  <si>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</si>
  <si>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</si>
  <si>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</si>
  <si>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</si>
  <si>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</si>
  <si>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</si>
  <si>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</si>
  <si>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</si>
  <si>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</si>
  <si>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</si>
  <si>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</si>
  <si>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</si>
  <si>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</si>
  <si>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</si>
  <si>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</si>
  <si>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</si>
  <si>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</si>
  <si>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</si>
  <si>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</si>
  <si>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</si>
  <si>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</si>
  <si>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</si>
  <si>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</si>
  <si>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</si>
  <si>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</si>
  <si>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</si>
  <si>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</si>
  <si>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</si>
  <si>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</si>
  <si>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</si>
  <si>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</si>
  <si>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</si>
  <si>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</si>
  <si>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</si>
  <si>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</si>
  <si>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</si>
  <si>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</si>
  <si>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</si>
  <si>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</si>
  <si>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</si>
  <si>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</si>
  <si>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</si>
  <si>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</si>
  <si>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</si>
  <si>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</si>
  <si>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</si>
  <si>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</si>
  <si>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</si>
  <si>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</si>
  <si>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</si>
  <si>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</si>
  <si>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</si>
  <si>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</si>
  <si>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</si>
  <si>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</si>
  <si>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</si>
  <si>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</si>
  <si>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</si>
  <si>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</si>
  <si>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</si>
  <si>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</si>
  <si>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</si>
  <si>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</si>
  <si>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</si>
  <si>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</si>
  <si>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</si>
  <si>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</si>
  <si>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</si>
  <si>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</si>
  <si>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</si>
  <si>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</si>
  <si>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</si>
  <si>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</si>
  <si>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</si>
  <si>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</si>
  <si>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</si>
  <si>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</si>
  <si>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</si>
  <si>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</si>
  <si>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</si>
  <si>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</si>
  <si>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</si>
  <si>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</si>
  <si>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</si>
  <si>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</si>
  <si>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</si>
  <si>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</si>
  <si>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</si>
  <si>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</si>
  <si>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</si>
  <si>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</si>
  <si>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</si>
  <si>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</si>
  <si>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</si>
  <si>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</si>
  <si>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</si>
  <si>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</si>
  <si>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</si>
  <si>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</si>
  <si>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</si>
  <si>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</si>
  <si>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</si>
  <si>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</si>
  <si>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</si>
  <si>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</si>
  <si>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</si>
  <si>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</si>
  <si>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</si>
  <si>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</si>
  <si>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</si>
  <si>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</si>
  <si>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</si>
  <si>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</si>
  <si>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</si>
  <si>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</si>
  <si>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</si>
  <si>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</si>
  <si>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</si>
  <si>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</si>
  <si>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</si>
  <si>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</si>
  <si>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</si>
  <si>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</si>
  <si>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</si>
  <si>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</si>
  <si>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</si>
  <si>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</si>
  <si>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</si>
  <si>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</si>
  <si>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</si>
  <si>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</si>
  <si>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</si>
  <si>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</si>
  <si>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</si>
  <si>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</si>
  <si>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</si>
  <si>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</si>
  <si>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</si>
  <si>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</si>
  <si>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</si>
  <si>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</si>
  <si>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</si>
  <si>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</si>
  <si>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</si>
  <si>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</si>
  <si>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</si>
  <si>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</si>
  <si>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</si>
  <si>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</si>
  <si>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</si>
  <si>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</si>
  <si>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</si>
  <si>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</si>
  <si>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</si>
  <si>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</si>
  <si>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</si>
  <si>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</si>
  <si>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</si>
  <si>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</si>
  <si>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</si>
  <si>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</si>
  <si>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</si>
  <si>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</si>
  <si>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</si>
  <si>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</si>
  <si>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</si>
  <si>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</si>
  <si>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</si>
  <si>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</si>
  <si>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</si>
  <si>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</si>
  <si>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</si>
  <si>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</si>
  <si>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</si>
  <si>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</si>
  <si>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</si>
  <si>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</si>
  <si>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</si>
  <si>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</si>
  <si>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</si>
  <si>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</si>
  <si>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</si>
  <si>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</si>
  <si>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</si>
  <si>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</si>
  <si>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</si>
  <si>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</si>
  <si>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</si>
  <si>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</si>
  <si>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</si>
  <si>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</si>
  <si>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</si>
  <si>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</si>
  <si>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</si>
  <si>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</si>
  <si>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</si>
  <si>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</si>
  <si>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</si>
  <si>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</si>
  <si>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</si>
  <si>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</si>
  <si>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</si>
  <si>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</si>
  <si>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</si>
  <si>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</si>
  <si>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</si>
  <si>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</si>
  <si>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</si>
  <si>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</si>
  <si>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</si>
  <si>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</si>
  <si>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</si>
  <si>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</si>
  <si>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</si>
  <si>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</si>
  <si>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</si>
  <si>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</si>
  <si>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</si>
  <si>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</si>
  <si>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</si>
  <si>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</si>
  <si>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</si>
  <si>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</si>
  <si>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</si>
  <si>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</si>
  <si>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</si>
  <si>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</si>
  <si>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</si>
  <si>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</si>
  <si>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</si>
  <si>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</si>
  <si>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</si>
  <si>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</si>
  <si>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</si>
  <si>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</si>
  <si>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</si>
  <si>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</si>
  <si>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</si>
  <si>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</si>
  <si>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</si>
  <si>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</si>
  <si>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</si>
  <si>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</si>
  <si>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</si>
  <si>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</si>
  <si>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</si>
  <si>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</si>
  <si>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</si>
  <si>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</si>
  <si>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</si>
  <si>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</si>
  <si>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</si>
  <si>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</si>
  <si>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</si>
  <si>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</si>
  <si>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</si>
  <si>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</si>
  <si>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</si>
  <si>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</si>
  <si>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</si>
  <si>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</si>
  <si>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</si>
  <si>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</si>
  <si>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</si>
  <si>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</si>
  <si>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</si>
  <si>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</si>
  <si>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</si>
  <si>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</si>
  <si>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</si>
  <si>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</si>
  <si>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</si>
  <si>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</si>
  <si>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</si>
  <si>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</si>
  <si>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</si>
  <si>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</si>
  <si>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</si>
  <si>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</si>
  <si>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</si>
  <si>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</si>
  <si>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</si>
  <si>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</si>
  <si>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</si>
  <si>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</si>
  <si>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</si>
  <si>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</si>
  <si>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</si>
  <si>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</si>
  <si>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</si>
  <si>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</si>
  <si>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</si>
  <si>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</si>
  <si>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</si>
  <si>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</si>
  <si>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</si>
  <si>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</si>
  <si>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</si>
  <si>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</si>
  <si>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</si>
  <si>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</si>
  <si>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</si>
  <si>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</si>
  <si>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</si>
  <si>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</si>
  <si>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</si>
  <si>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</si>
  <si>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</si>
  <si>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</si>
  <si>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</si>
  <si>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</si>
  <si>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</si>
  <si>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</si>
  <si>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</si>
  <si>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</si>
  <si>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</si>
  <si>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</si>
  <si>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</si>
  <si>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</si>
  <si>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</si>
  <si>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</si>
  <si>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</si>
  <si>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</si>
  <si>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</si>
  <si>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</si>
  <si>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</si>
  <si>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</si>
  <si>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</si>
  <si>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</si>
  <si>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</si>
  <si>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</si>
  <si>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</si>
  <si>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</si>
  <si>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</si>
  <si>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</si>
  <si>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</si>
  <si>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</si>
  <si>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</si>
  <si>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</si>
  <si>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</si>
  <si>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</si>
  <si>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</si>
  <si>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</si>
  <si>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</si>
  <si>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</si>
  <si>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</si>
  <si>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</si>
  <si>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</si>
  <si>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</si>
  <si>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</si>
  <si>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</si>
  <si>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</si>
  <si>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</si>
  <si>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</si>
  <si>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</si>
  <si>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</si>
  <si>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</si>
  <si>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</si>
  <si>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</si>
  <si>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</si>
  <si>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</si>
  <si>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</si>
  <si>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</si>
  <si>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</si>
  <si>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</si>
  <si>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</si>
  <si>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</si>
  <si>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</si>
  <si>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</si>
  <si>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</si>
  <si>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</si>
  <si>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</si>
  <si>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</si>
  <si>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</si>
  <si>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</si>
  <si>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</si>
  <si>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</si>
  <si>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</si>
  <si>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</si>
  <si>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</si>
  <si>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</si>
  <si>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</si>
  <si>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</si>
  <si>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</si>
  <si>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</si>
  <si>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</si>
  <si>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</si>
  <si>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</si>
  <si>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</si>
  <si>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</si>
  <si>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</si>
  <si>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</si>
  <si>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</si>
  <si>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</si>
  <si>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</si>
  <si>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</si>
  <si>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</si>
  <si>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</si>
  <si>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</si>
  <si>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</si>
  <si>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</si>
  <si>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</si>
  <si>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</si>
  <si>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</si>
  <si>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</si>
  <si>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</si>
  <si>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</si>
  <si>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</si>
  <si>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</si>
  <si>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</si>
  <si>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</si>
  <si>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</si>
  <si>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</si>
  <si>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</si>
  <si>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</si>
  <si>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</si>
  <si>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</si>
  <si>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</si>
  <si>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</si>
  <si>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</si>
  <si>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</si>
  <si>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</si>
  <si>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</si>
  <si>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</si>
  <si>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</si>
  <si>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</si>
  <si>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</si>
  <si>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</si>
  <si>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</si>
  <si>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</si>
  <si>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</si>
  <si>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</si>
  <si>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</si>
  <si>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</si>
  <si>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</si>
  <si>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</si>
  <si>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</si>
  <si>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</si>
  <si>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</si>
  <si>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</si>
  <si>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</si>
  <si>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</si>
  <si>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</si>
  <si>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</si>
  <si>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</si>
  <si>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</si>
  <si>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</si>
  <si>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</si>
  <si>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</si>
  <si>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</si>
  <si>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</si>
  <si>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</si>
  <si>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</si>
  <si>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</si>
  <si>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</si>
  <si>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</si>
  <si>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</si>
  <si>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</si>
  <si>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</si>
  <si>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</si>
  <si>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</si>
  <si>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</si>
  <si>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</si>
  <si>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</si>
  <si>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</si>
  <si>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</si>
  <si>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</si>
  <si>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</si>
  <si>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</si>
  <si>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</si>
  <si>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</si>
  <si>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</si>
  <si>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</si>
  <si>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</si>
  <si>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</si>
  <si>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</si>
  <si>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</si>
  <si>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</si>
  <si>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</si>
  <si>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</si>
  <si>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</si>
  <si>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</si>
  <si>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</si>
  <si>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</si>
  <si>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</si>
  <si>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</si>
  <si>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</si>
  <si>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</si>
  <si>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</si>
  <si>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</si>
  <si>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</si>
  <si>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</si>
  <si>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</si>
  <si>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</si>
  <si>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</si>
  <si>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</si>
  <si>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</si>
  <si>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</si>
  <si>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</si>
  <si>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</si>
  <si>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</si>
  <si>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</si>
  <si>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</si>
  <si>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</si>
  <si>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</si>
  <si>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</si>
  <si>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</si>
  <si>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</si>
  <si>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</si>
  <si>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</si>
  <si>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</si>
  <si>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</si>
  <si>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</si>
  <si>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</si>
  <si>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</si>
  <si>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</si>
  <si>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</si>
  <si>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</si>
  <si>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</si>
  <si>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</si>
  <si>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</si>
  <si>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</si>
  <si>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</si>
  <si>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</si>
  <si>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</si>
  <si>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</si>
  <si>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</si>
  <si>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</si>
  <si>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</si>
  <si>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</si>
  <si>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</si>
  <si>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</si>
  <si>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</si>
  <si>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</si>
  <si>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</si>
  <si>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</si>
  <si>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</si>
  <si>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</si>
  <si>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</si>
  <si>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</si>
  <si>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</si>
  <si>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</si>
  <si>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</si>
  <si>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</si>
  <si>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</si>
  <si>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</si>
  <si>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</si>
  <si>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</si>
  <si>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</si>
  <si>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</si>
  <si>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</si>
  <si>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</si>
  <si>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</si>
  <si>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</si>
  <si>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</si>
  <si>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</si>
  <si>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</si>
  <si>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</si>
  <si>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</si>
  <si>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</si>
  <si>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</si>
  <si>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</si>
  <si>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</si>
  <si>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</si>
  <si>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</si>
  <si>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</si>
  <si>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</si>
  <si>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</si>
  <si>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</si>
  <si>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</si>
  <si>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</si>
  <si>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</si>
  <si>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</si>
  <si>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</si>
  <si>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</si>
  <si>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</si>
  <si>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</si>
  <si>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</si>
  <si>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</si>
  <si>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</si>
  <si>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</si>
  <si>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</si>
  <si>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</si>
  <si>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</si>
  <si>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</si>
  <si>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</si>
  <si>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</si>
  <si>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</si>
  <si>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</si>
  <si>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</si>
  <si>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</si>
  <si>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</si>
  <si>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</si>
  <si>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</si>
  <si>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</si>
  <si>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</si>
  <si>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</si>
  <si>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</si>
  <si>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</si>
  <si>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</si>
  <si>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</si>
  <si>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</si>
  <si>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</si>
  <si>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</si>
  <si>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</si>
  <si>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</si>
  <si>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</si>
  <si>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</si>
  <si>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</si>
  <si>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</si>
  <si>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</si>
  <si>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</si>
  <si>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</si>
  <si>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</si>
  <si>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</si>
  <si>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</si>
  <si>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</si>
  <si>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</si>
  <si>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</si>
  <si>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</si>
  <si>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</si>
  <si>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</si>
  <si>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</si>
  <si>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</si>
  <si>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</si>
  <si>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</si>
  <si>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</si>
  <si>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</si>
  <si>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</si>
  <si>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</si>
  <si>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</si>
  <si>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</si>
  <si>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</si>
  <si>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</si>
  <si>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</si>
  <si>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</si>
  <si>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</si>
  <si>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</si>
  <si>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</si>
  <si>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</si>
  <si>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</si>
  <si>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</si>
  <si>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</si>
  <si>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</si>
  <si>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</si>
  <si>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</si>
  <si>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</si>
  <si>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</si>
  <si>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</si>
  <si>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</si>
  <si>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</si>
  <si>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</si>
  <si>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</si>
  <si>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</si>
  <si>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</si>
  <si>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</si>
  <si>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</si>
  <si>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</si>
  <si>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</si>
  <si>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</si>
  <si>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</si>
  <si>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</si>
  <si>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</si>
  <si>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</si>
  <si>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</si>
  <si>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</si>
  <si>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</si>
  <si>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</si>
  <si>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</si>
  <si>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</si>
  <si>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</si>
  <si>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</si>
  <si>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</si>
  <si>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</si>
  <si>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</si>
  <si>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</si>
  <si>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</si>
  <si>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</si>
  <si>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</si>
  <si>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</si>
  <si>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</si>
  <si>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</si>
  <si>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</si>
  <si>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</si>
  <si>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</si>
  <si>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</si>
  <si>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</si>
  <si>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</si>
  <si>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</si>
  <si>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</si>
  <si>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</si>
  <si>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</si>
  <si>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</si>
  <si>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</si>
  <si>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</si>
  <si>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</si>
  <si>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</si>
  <si>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</si>
  <si>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</si>
  <si>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</si>
  <si>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</si>
  <si>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</si>
  <si>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</si>
  <si>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</si>
  <si>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</si>
  <si>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</si>
  <si>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</si>
  <si>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</si>
  <si>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</si>
  <si>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</si>
  <si>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</si>
  <si>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</si>
  <si>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</si>
  <si>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</si>
  <si>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</si>
  <si>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</si>
  <si>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</si>
  <si>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</si>
  <si>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</si>
  <si>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</si>
  <si>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</si>
  <si>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</si>
  <si>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</si>
  <si>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</si>
  <si>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</si>
  <si>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</si>
  <si>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</si>
  <si>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</si>
  <si>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</si>
  <si>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</si>
  <si>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</si>
  <si>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</si>
  <si>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</si>
  <si>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</si>
  <si>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</si>
  <si>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</si>
  <si>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</si>
  <si>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</si>
  <si>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</si>
  <si>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</si>
  <si>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</si>
  <si>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</si>
  <si>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</si>
  <si>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</si>
  <si>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</si>
  <si>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</si>
  <si>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</si>
  <si>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</si>
  <si>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</si>
  <si>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</si>
  <si>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</si>
  <si>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</si>
  <si>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</si>
  <si>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</si>
  <si>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</si>
  <si>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</si>
  <si>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</si>
  <si>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</si>
  <si>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</si>
  <si>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</si>
  <si>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</si>
  <si>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</si>
  <si>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</si>
  <si>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</si>
  <si>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</si>
  <si>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</si>
  <si>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</si>
  <si>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</si>
  <si>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</si>
  <si>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</si>
  <si>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</si>
  <si>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</si>
  <si>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</si>
  <si>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</si>
  <si>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</si>
  <si>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</si>
  <si>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</si>
  <si>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</si>
  <si>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</si>
  <si>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</si>
  <si>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</si>
  <si>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</si>
  <si>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</si>
  <si>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</si>
  <si>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</si>
  <si>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</si>
  <si>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</si>
  <si>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</si>
  <si>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</si>
  <si>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</si>
  <si>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</si>
  <si>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</si>
  <si>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</si>
  <si>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</si>
  <si>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</si>
  <si>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</si>
  <si>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</si>
  <si>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</si>
  <si>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</si>
  <si>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</si>
  <si>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</si>
  <si>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</si>
  <si>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</si>
  <si>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</si>
  <si>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</si>
  <si>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</si>
  <si>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</si>
  <si>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</si>
  <si>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</si>
  <si>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</si>
  <si>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</si>
  <si>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</si>
  <si>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</si>
  <si>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</si>
  <si>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</si>
  <si>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</si>
  <si>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</si>
  <si>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</si>
  <si>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</si>
  <si>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</si>
  <si>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</si>
  <si>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</si>
  <si>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</si>
  <si>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</si>
  <si>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</si>
  <si>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</si>
  <si>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</si>
  <si>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</si>
  <si>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</si>
  <si>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</si>
  <si>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</si>
  <si>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</si>
  <si>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</si>
  <si>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</si>
  <si>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</si>
  <si>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</si>
  <si>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</si>
  <si>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</si>
  <si>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</si>
  <si>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</si>
  <si>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</si>
  <si>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</si>
  <si>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</si>
  <si>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</si>
  <si>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</si>
  <si>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</si>
  <si>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</si>
  <si>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</si>
  <si>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</si>
  <si>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</si>
  <si>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</si>
  <si>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</si>
  <si>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</si>
  <si>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</si>
  <si>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</si>
  <si>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</si>
  <si>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</si>
  <si>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</si>
  <si>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</si>
  <si>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</si>
  <si>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</si>
  <si>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</si>
  <si>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</si>
  <si>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</si>
  <si>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</si>
  <si>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</si>
  <si>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</si>
  <si>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</si>
  <si>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</si>
  <si>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</si>
  <si>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</si>
  <si>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</si>
  <si>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</si>
  <si>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</si>
  <si>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</si>
  <si>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</si>
  <si>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</si>
  <si>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</si>
  <si>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</si>
  <si>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</si>
  <si>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</si>
  <si>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</si>
  <si>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</si>
  <si>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</si>
  <si>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</si>
  <si>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</si>
  <si>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</si>
  <si>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</si>
  <si>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</si>
  <si>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</si>
  <si>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</si>
  <si>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</si>
  <si>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</si>
  <si>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</si>
  <si>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</si>
  <si>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</si>
  <si>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</si>
  <si>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</si>
  <si>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</si>
  <si>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</si>
  <si>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</si>
  <si>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</si>
  <si>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</si>
  <si>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</si>
  <si>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</si>
  <si>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</si>
  <si>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</si>
  <si>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</si>
  <si>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</si>
  <si>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</si>
  <si>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</si>
  <si>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</si>
  <si>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</si>
  <si>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</si>
  <si>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</si>
  <si>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</si>
  <si>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</si>
  <si>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</si>
  <si>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</si>
  <si>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</si>
  <si>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</si>
  <si>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</si>
  <si>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</si>
  <si>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</si>
  <si>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</si>
  <si>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</si>
  <si>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</si>
  <si>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</si>
  <si>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</si>
  <si>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</si>
  <si>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</si>
  <si>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</si>
  <si>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</si>
  <si>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</si>
  <si>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</si>
  <si>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</si>
  <si>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</si>
  <si>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</si>
  <si>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</si>
  <si>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</si>
  <si>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</si>
  <si>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</si>
  <si>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</si>
  <si>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</si>
  <si>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</si>
  <si>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</si>
  <si>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</si>
  <si>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</si>
  <si>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</si>
  <si>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</si>
  <si>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</si>
  <si>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</si>
  <si>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</si>
  <si>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</si>
  <si>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</si>
  <si>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</si>
  <si>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</si>
  <si>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</si>
  <si>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</si>
  <si>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</si>
  <si>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</si>
  <si>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</si>
  <si>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</si>
  <si>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</si>
  <si>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</si>
  <si>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</si>
  <si>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</si>
  <si>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</si>
  <si>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</si>
  <si>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</si>
  <si>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</si>
  <si>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</si>
  <si>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</si>
  <si>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</si>
  <si>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</si>
  <si>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</si>
  <si>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</si>
  <si>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</si>
  <si>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</si>
  <si>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</si>
  <si>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</si>
  <si>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</si>
  <si>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</si>
  <si>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</si>
  <si>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</si>
  <si>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</si>
  <si>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</si>
  <si>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</si>
  <si>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</si>
  <si>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</si>
  <si>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</si>
  <si>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</si>
  <si>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</si>
  <si>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</si>
  <si>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</si>
  <si>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</si>
  <si>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</si>
  <si>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</si>
  <si>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</si>
  <si>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</si>
  <si>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</si>
  <si>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</si>
  <si>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</si>
  <si>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</si>
  <si>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</si>
  <si>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</si>
  <si>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</si>
  <si>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</si>
  <si>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</si>
  <si>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</si>
  <si>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</si>
  <si>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</si>
  <si>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</si>
  <si>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</si>
  <si>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</si>
  <si>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</si>
  <si>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</si>
  <si>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</si>
  <si>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</si>
  <si>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</si>
  <si>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</si>
  <si>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</si>
  <si>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</si>
  <si>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</si>
  <si>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</si>
  <si>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</si>
  <si>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</si>
  <si>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</si>
  <si>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</si>
  <si>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</si>
  <si>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</si>
  <si>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</si>
  <si>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</si>
  <si>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</si>
  <si>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</si>
  <si>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</si>
  <si>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</si>
  <si>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</si>
  <si>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</si>
  <si>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</si>
  <si>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</si>
  <si>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</si>
  <si>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</si>
  <si>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</si>
  <si>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</si>
  <si>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</si>
  <si>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</si>
  <si>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</si>
  <si>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</si>
  <si>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</si>
  <si>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</si>
  <si>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</si>
  <si>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</si>
  <si>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</si>
  <si>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</si>
  <si>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</si>
  <si>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</si>
  <si>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</si>
  <si>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</si>
  <si>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</si>
  <si>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</si>
  <si>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</si>
  <si>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</si>
  <si>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</si>
  <si>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</si>
  <si>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</si>
  <si>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</si>
  <si>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</si>
  <si>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</si>
  <si>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</si>
  <si>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</si>
  <si>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</si>
  <si>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</si>
  <si>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</si>
  <si>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</si>
  <si>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</si>
  <si>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</si>
  <si>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</si>
  <si>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</si>
  <si>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</si>
  <si>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</si>
  <si>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</si>
  <si>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</si>
  <si>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</si>
  <si>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</si>
  <si>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</si>
  <si>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</si>
  <si>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</si>
  <si>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</si>
  <si>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</si>
  <si>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</si>
  <si>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</si>
  <si>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</si>
  <si>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</si>
  <si>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</si>
  <si>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</si>
  <si>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</si>
  <si>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</si>
  <si>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</si>
  <si>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</si>
  <si>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</si>
  <si>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</si>
  <si>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</si>
  <si>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</si>
  <si>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</si>
  <si>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</si>
  <si>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</si>
  <si>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</si>
  <si>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</si>
  <si>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</si>
  <si>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</si>
  <si>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</si>
  <si>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</si>
  <si>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</si>
  <si>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</si>
  <si>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</si>
  <si>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</si>
  <si>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</si>
  <si>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</si>
  <si>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</si>
  <si>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</si>
  <si>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</si>
  <si>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</si>
  <si>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</si>
  <si>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</si>
  <si>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</si>
  <si>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</si>
  <si>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</si>
  <si>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</si>
  <si>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</si>
  <si>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</si>
  <si>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</si>
  <si>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</si>
  <si>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</si>
  <si>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</si>
  <si>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</si>
  <si>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</si>
  <si>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</si>
  <si>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</si>
  <si>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</si>
  <si>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</si>
  <si>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</si>
  <si>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</si>
  <si>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</si>
  <si>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</si>
  <si>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</si>
  <si>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</si>
  <si>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</si>
  <si>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</si>
  <si>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</si>
  <si>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</si>
  <si>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</si>
  <si>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</si>
  <si>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</si>
  <si>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</si>
  <si>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</si>
  <si>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</si>
  <si>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</si>
  <si>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</si>
  <si>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</si>
  <si>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</si>
  <si>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</si>
  <si>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</si>
  <si>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</si>
  <si>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</si>
  <si>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</si>
  <si>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</si>
  <si>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</si>
  <si>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</si>
  <si>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</si>
  <si>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</si>
  <si>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</si>
  <si>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</si>
  <si>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</si>
  <si>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</si>
  <si>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</si>
  <si>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</si>
  <si>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</si>
  <si>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</si>
  <si>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</si>
  <si>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</si>
  <si>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</si>
  <si>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</si>
  <si>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</si>
  <si>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</si>
  <si>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</si>
  <si>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</si>
  <si>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</si>
  <si>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</si>
  <si>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</si>
  <si>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</si>
  <si>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</si>
  <si>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</si>
  <si>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</si>
  <si>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</si>
  <si>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</si>
  <si>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</si>
  <si>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</si>
  <si>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</si>
  <si>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</si>
  <si>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</si>
  <si>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</si>
  <si>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</si>
  <si>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</si>
  <si>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</si>
  <si>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</si>
  <si>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</si>
  <si>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</si>
  <si>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</si>
  <si>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</si>
  <si>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</si>
  <si>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</si>
  <si>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</si>
  <si>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</si>
  <si>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</si>
  <si>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</si>
  <si>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</si>
  <si>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</si>
  <si>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</si>
  <si>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</si>
  <si>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</si>
  <si>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</si>
  <si>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</si>
  <si>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</si>
  <si>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</si>
  <si>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</si>
  <si>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</si>
  <si>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</si>
  <si>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</si>
  <si>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</si>
  <si>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</si>
  <si>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</si>
  <si>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</si>
  <si>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</si>
  <si>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</si>
  <si>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</si>
  <si>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</si>
  <si>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</si>
  <si>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</si>
  <si>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</si>
  <si>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</si>
  <si>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</si>
  <si>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</si>
  <si>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</si>
  <si>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</si>
  <si>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</si>
  <si>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</si>
  <si>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</si>
  <si>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</si>
  <si>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</si>
  <si>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</si>
  <si>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</si>
  <si>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</si>
  <si>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</si>
  <si>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</si>
  <si>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</si>
  <si>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</si>
  <si>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</si>
  <si>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</si>
  <si>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</si>
  <si>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</si>
  <si>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</si>
  <si>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</si>
  <si>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</si>
  <si>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</si>
  <si>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</si>
  <si>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</si>
  <si>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</si>
  <si>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</si>
  <si>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</si>
  <si>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</si>
  <si>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</si>
  <si>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</si>
  <si>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</si>
  <si>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</si>
  <si>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</si>
  <si>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</si>
  <si>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</si>
  <si>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</si>
  <si>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</si>
  <si>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</si>
  <si>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</si>
  <si>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</si>
  <si>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</si>
  <si>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</si>
  <si>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</si>
  <si>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</si>
  <si>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</si>
  <si>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</si>
  <si>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</si>
  <si>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</si>
  <si>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</si>
  <si>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</si>
  <si>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</si>
  <si>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</si>
  <si>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</si>
  <si>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</si>
  <si>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</si>
  <si>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</si>
  <si>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</si>
  <si>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</si>
  <si>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</si>
  <si>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</si>
  <si>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</si>
  <si>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</si>
  <si>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</si>
  <si>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</si>
  <si>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</si>
  <si>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</si>
  <si>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</si>
  <si>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</si>
  <si>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</si>
  <si>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</si>
  <si>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</si>
  <si>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</si>
  <si>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</si>
  <si>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</si>
  <si>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</si>
  <si>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</si>
  <si>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</si>
  <si>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</si>
  <si>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</si>
  <si>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</si>
  <si>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</si>
  <si>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</si>
  <si>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</si>
  <si>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</si>
  <si>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</si>
  <si>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</si>
  <si>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</si>
  <si>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</si>
  <si>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</si>
  <si>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</si>
  <si>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</si>
  <si>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</si>
  <si>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</si>
  <si>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</si>
  <si>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</si>
  <si>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</si>
  <si>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</si>
  <si>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</si>
  <si>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</si>
  <si>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</si>
  <si>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</si>
  <si>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</si>
  <si>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</si>
  <si>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</si>
  <si>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</si>
  <si>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</si>
  <si>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</si>
  <si>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</si>
  <si>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</si>
  <si>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</si>
  <si>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</si>
  <si>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</si>
  <si>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</si>
  <si>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</si>
  <si>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</si>
  <si>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</si>
  <si>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</si>
  <si>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</si>
  <si>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</si>
  <si>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</si>
  <si>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</si>
  <si>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</si>
  <si>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</si>
  <si>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</si>
  <si>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</si>
  <si>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</si>
  <si>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</si>
  <si>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</si>
  <si>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</si>
  <si>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</si>
  <si>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</si>
  <si>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</si>
  <si>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</si>
  <si>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</si>
  <si>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</si>
  <si>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</si>
  <si>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</si>
  <si>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</si>
  <si>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</si>
  <si>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</si>
  <si>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</si>
  <si>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</si>
  <si>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</si>
  <si>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</si>
  <si>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</si>
  <si>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</si>
  <si>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</si>
  <si>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</si>
  <si>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</si>
  <si>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</si>
  <si>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</si>
  <si>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</si>
  <si>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</si>
  <si>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</si>
  <si>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</si>
  <si>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</si>
  <si>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</si>
  <si>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</si>
  <si>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</si>
  <si>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</si>
  <si>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</si>
  <si>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</si>
  <si>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</si>
  <si>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</si>
  <si>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</si>
  <si>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</si>
  <si>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</si>
  <si>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</si>
  <si>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</si>
  <si>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</si>
  <si>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</si>
  <si>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</si>
  <si>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</si>
  <si>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</si>
  <si>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</si>
  <si>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</si>
  <si>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</si>
  <si>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</si>
  <si>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</si>
  <si>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</si>
  <si>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</si>
  <si>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</si>
  <si>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</si>
  <si>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</si>
  <si>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</si>
  <si>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</si>
  <si>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</si>
  <si>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</si>
  <si>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</si>
  <si>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</si>
  <si>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</si>
  <si>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</si>
  <si>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</si>
  <si>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</si>
  <si>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</si>
  <si>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</si>
  <si>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</si>
  <si>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</si>
  <si>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</si>
  <si>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</si>
  <si>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</si>
  <si>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</si>
  <si>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</si>
  <si>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</si>
  <si>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</si>
  <si>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</si>
  <si>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</si>
  <si>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</si>
  <si>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</si>
  <si>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</si>
  <si>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</si>
  <si>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</si>
  <si>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</si>
  <si>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</si>
  <si>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</si>
  <si>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</si>
  <si>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</si>
  <si>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</si>
  <si>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</si>
  <si>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</si>
  <si>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</si>
  <si>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</si>
  <si>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</si>
  <si>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</si>
  <si>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</si>
  <si>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</si>
  <si>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</si>
  <si>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</si>
  <si>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</si>
  <si>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</si>
  <si>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</si>
  <si>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</si>
  <si>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</si>
  <si>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</si>
  <si>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</si>
  <si>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</si>
  <si>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</si>
  <si>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</si>
  <si>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</si>
  <si>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</si>
  <si>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</si>
  <si>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</si>
  <si>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</si>
  <si>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</si>
  <si>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</si>
  <si>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</si>
  <si>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</si>
  <si>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</si>
  <si>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</si>
  <si>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</si>
  <si>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</si>
  <si>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</si>
  <si>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</si>
  <si>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</si>
  <si>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</si>
  <si>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</si>
  <si>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</si>
  <si>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</si>
  <si>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</si>
  <si>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</si>
  <si>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</si>
  <si>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</si>
  <si>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</si>
  <si>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</si>
  <si>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</si>
  <si>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</si>
  <si>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</si>
  <si>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</si>
  <si>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</si>
  <si>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</si>
  <si>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</si>
  <si>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</si>
  <si>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</si>
  <si>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</si>
  <si>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</si>
  <si>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</si>
  <si>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</si>
  <si>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</si>
  <si>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</si>
  <si>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</si>
  <si>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</si>
  <si>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</si>
  <si>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</si>
  <si>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</si>
  <si>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</si>
  <si>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</si>
  <si>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</si>
  <si>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</si>
  <si>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</si>
  <si>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</si>
  <si>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</si>
  <si>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</si>
  <si>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</si>
  <si>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</si>
  <si>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</si>
  <si>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</si>
  <si>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</si>
  <si>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</si>
  <si>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</si>
  <si>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</si>
  <si>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</si>
  <si>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</si>
  <si>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</si>
  <si>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</si>
  <si>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</si>
  <si>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</si>
  <si>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</si>
  <si>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</si>
  <si>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</si>
  <si>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</si>
  <si>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</si>
  <si>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</si>
  <si>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</si>
  <si>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</si>
  <si>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</si>
  <si>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</si>
  <si>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</si>
  <si>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</si>
  <si>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</si>
  <si>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</si>
  <si>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</si>
  <si>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</si>
  <si>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</si>
  <si>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</si>
  <si>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</si>
  <si>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</si>
  <si>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</si>
  <si>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</si>
  <si>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</si>
  <si>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</si>
  <si>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</si>
  <si>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</si>
  <si>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</si>
  <si>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</si>
  <si>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</si>
  <si>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</si>
  <si>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</si>
  <si>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</si>
  <si>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</si>
  <si>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</si>
  <si>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</si>
  <si>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</si>
  <si>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</si>
  <si>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</si>
  <si>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</si>
  <si>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</si>
  <si>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</si>
  <si>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</si>
  <si>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</si>
  <si>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</si>
  <si>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</si>
  <si>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</si>
  <si>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</si>
  <si>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</si>
  <si>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</si>
  <si>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</si>
  <si>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</si>
  <si>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</si>
  <si>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</si>
  <si>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</si>
  <si>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</si>
  <si>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</si>
  <si>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</si>
  <si>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</si>
  <si>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</si>
  <si>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</si>
  <si>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</si>
  <si>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</si>
  <si>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</si>
  <si>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</si>
  <si>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</si>
  <si>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</si>
  <si>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</si>
  <si>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</si>
  <si>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</si>
  <si>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</si>
  <si>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</si>
  <si>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</si>
  <si>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</si>
  <si>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</si>
  <si>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</si>
  <si>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</si>
  <si>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</si>
  <si>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</si>
  <si>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</si>
  <si>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</si>
  <si>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</si>
  <si>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</si>
  <si>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</si>
  <si>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</si>
  <si>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</si>
  <si>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</si>
  <si>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</si>
  <si>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</si>
  <si>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</si>
  <si>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</si>
  <si>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</si>
  <si>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</si>
  <si>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</si>
  <si>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</si>
  <si>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</si>
  <si>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</si>
  <si>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</si>
  <si>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</si>
  <si>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</si>
  <si>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</si>
  <si>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</si>
  <si>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</si>
  <si>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</si>
  <si>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</si>
  <si>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</si>
  <si>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</si>
  <si>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</si>
  <si>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</si>
  <si>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</si>
  <si>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</si>
  <si>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</si>
  <si>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</si>
  <si>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</si>
  <si>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</si>
  <si>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</si>
  <si>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</si>
  <si>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</si>
  <si>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</si>
  <si>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</si>
  <si>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</si>
  <si>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</si>
  <si>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</si>
  <si>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</si>
  <si>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</si>
  <si>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</si>
  <si>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</si>
  <si>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</si>
  <si>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</si>
  <si>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</si>
  <si>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</si>
  <si>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</si>
  <si>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</si>
  <si>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</si>
  <si>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</si>
  <si>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</si>
  <si>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</si>
  <si>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</si>
  <si>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</si>
  <si>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</si>
  <si>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</si>
  <si>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</si>
  <si>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</si>
  <si>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</si>
  <si>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</si>
  <si>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</si>
  <si>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</si>
  <si>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</si>
  <si>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</si>
  <si>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</si>
  <si>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</si>
  <si>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</si>
  <si>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</si>
  <si>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</si>
  <si>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</si>
  <si>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</si>
  <si>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</si>
  <si>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</si>
  <si>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</si>
  <si>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</si>
  <si>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</si>
  <si>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</si>
  <si>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</si>
  <si>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</si>
  <si>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</si>
  <si>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</si>
  <si>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</si>
  <si>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</si>
  <si>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</si>
  <si>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</si>
  <si>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</si>
  <si>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</si>
  <si>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</si>
  <si>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</si>
  <si>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</si>
  <si>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</si>
  <si>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</si>
  <si>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</si>
  <si>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</si>
  <si>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</si>
  <si>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</si>
  <si>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</si>
  <si>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</si>
  <si>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</si>
  <si>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</si>
  <si>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</si>
  <si>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</si>
  <si>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</si>
  <si>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</si>
  <si>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</si>
  <si>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</si>
  <si>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</si>
  <si>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</si>
  <si>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</si>
  <si>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</si>
  <si>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</si>
  <si>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</si>
  <si>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</si>
  <si>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</si>
  <si>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</si>
  <si>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</si>
  <si>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</si>
  <si>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</si>
  <si>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</si>
  <si>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</si>
  <si>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</si>
  <si>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</si>
  <si>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</si>
  <si>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</si>
  <si>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</si>
  <si>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</si>
  <si>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</si>
  <si>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</si>
  <si>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</si>
  <si>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</si>
  <si>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</si>
  <si>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</si>
  <si>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</si>
  <si>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</si>
  <si>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</si>
  <si>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</si>
  <si>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</si>
  <si>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</si>
  <si>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</si>
  <si>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</si>
  <si>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</si>
  <si>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</si>
  <si>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</si>
  <si>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</si>
  <si>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</si>
  <si>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</si>
  <si>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</si>
  <si>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</si>
  <si>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</si>
  <si>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</si>
  <si>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</si>
  <si>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</si>
  <si>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</si>
  <si>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</si>
  <si>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</si>
  <si>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</si>
  <si>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</si>
  <si>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</si>
  <si>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</si>
  <si>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</si>
  <si>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</si>
  <si>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</si>
  <si>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</si>
  <si>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</si>
  <si>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</si>
  <si>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</si>
  <si>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</si>
  <si>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</si>
  <si>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</si>
  <si>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</si>
  <si>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</si>
  <si>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</si>
  <si>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</si>
  <si>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</si>
  <si>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</si>
  <si>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</si>
  <si>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</si>
  <si>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</si>
  <si>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</si>
  <si>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</si>
  <si>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</si>
  <si>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</si>
  <si>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</si>
  <si>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</si>
  <si>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</si>
  <si>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</si>
  <si>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</si>
  <si>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</si>
  <si>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</si>
  <si>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</si>
  <si>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</si>
  <si>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</si>
  <si>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</si>
  <si>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</si>
  <si>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</si>
  <si>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</si>
  <si>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</si>
  <si>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</si>
  <si>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</si>
  <si>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</si>
  <si>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</si>
  <si>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</si>
  <si>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</si>
  <si>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</si>
  <si>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</si>
  <si>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</si>
  <si>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</si>
  <si>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</si>
  <si>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</si>
  <si>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</si>
  <si>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</si>
  <si>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</si>
  <si>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</si>
  <si>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</si>
  <si>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</si>
  <si>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</si>
  <si>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</si>
  <si>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</si>
  <si>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</si>
  <si>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</si>
  <si>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</si>
  <si>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</si>
  <si>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</si>
  <si>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</si>
  <si>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</si>
  <si>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</si>
  <si>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</si>
  <si>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</si>
  <si>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</si>
  <si>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</si>
  <si>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</si>
  <si>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</si>
  <si>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</si>
  <si>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</si>
  <si>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</si>
  <si>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</si>
  <si>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</si>
  <si>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</si>
  <si>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</si>
  <si>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</si>
  <si>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</si>
  <si>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</si>
  <si>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</si>
  <si>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</si>
  <si>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</si>
  <si>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</si>
  <si>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</si>
  <si>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</si>
  <si>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</si>
  <si>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</si>
  <si>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</si>
  <si>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</si>
  <si>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</si>
  <si>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</si>
  <si>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</si>
  <si>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</si>
  <si>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</si>
  <si>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</si>
  <si>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</si>
  <si>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</si>
  <si>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</si>
  <si>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</si>
  <si>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</si>
  <si>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</si>
  <si>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</si>
  <si>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</si>
  <si>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</si>
  <si>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</si>
  <si>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</si>
  <si>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</si>
  <si>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</si>
  <si>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</si>
  <si>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</si>
  <si>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</si>
  <si>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</si>
  <si>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</si>
  <si>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</si>
  <si>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</si>
  <si>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</si>
  <si>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</si>
  <si>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</si>
  <si>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</si>
  <si>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</si>
  <si>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</si>
  <si>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</si>
  <si>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</si>
  <si>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</si>
  <si>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</si>
  <si>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</si>
  <si>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</si>
  <si>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</si>
  <si>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</si>
  <si>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</si>
  <si>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</si>
  <si>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</si>
  <si>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</si>
  <si>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</si>
  <si>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</si>
  <si>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</si>
  <si>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</si>
  <si>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</si>
  <si>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</si>
  <si>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</si>
  <si>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</si>
  <si>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</si>
  <si>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</si>
  <si>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</si>
  <si>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</si>
  <si>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</si>
  <si>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</si>
  <si>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</si>
  <si>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</si>
  <si>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</si>
  <si>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</si>
  <si>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</si>
  <si>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</si>
  <si>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</si>
  <si>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</si>
  <si>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</si>
  <si>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</si>
  <si>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</si>
  <si>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</si>
  <si>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</si>
  <si>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</si>
  <si>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</si>
  <si>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</si>
  <si>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</si>
  <si>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</si>
  <si>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</si>
  <si>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</si>
  <si>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</si>
  <si>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</si>
  <si>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</si>
  <si>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</si>
  <si>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</si>
  <si>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</si>
  <si>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</si>
  <si>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</si>
  <si>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</si>
  <si>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</si>
  <si>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</si>
  <si>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</si>
  <si>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</si>
  <si>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</si>
  <si>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</si>
  <si>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</si>
  <si>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</si>
  <si>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</si>
  <si>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</si>
  <si>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</si>
  <si>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</si>
  <si>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</si>
  <si>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</si>
  <si>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</si>
  <si>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</si>
  <si>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</si>
  <si>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</si>
  <si>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</si>
  <si>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</si>
  <si>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</si>
  <si>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</si>
  <si>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</si>
  <si>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</si>
  <si>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</si>
  <si>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</si>
  <si>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</si>
  <si>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</si>
  <si>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</si>
  <si>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</si>
  <si>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</si>
  <si>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</si>
  <si>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</si>
  <si>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</si>
  <si>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</si>
  <si>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</si>
  <si>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</si>
  <si>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</si>
  <si>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</si>
  <si>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</si>
  <si>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</si>
  <si>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</si>
  <si>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</si>
  <si>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</si>
  <si>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</si>
  <si>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</si>
  <si>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</si>
  <si>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</si>
  <si>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</si>
  <si>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</si>
  <si>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</si>
  <si>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</si>
  <si>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</si>
  <si>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</si>
  <si>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</si>
  <si>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</si>
  <si>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</si>
  <si>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</si>
  <si>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</si>
  <si>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</si>
  <si>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</si>
  <si>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</si>
  <si>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</si>
  <si>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</si>
  <si>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</si>
  <si>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</si>
  <si>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</si>
  <si>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</si>
  <si>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</si>
  <si>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</si>
  <si>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</si>
  <si>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</si>
  <si>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</si>
  <si>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</si>
  <si>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</si>
  <si>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</si>
  <si>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</si>
  <si>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</si>
  <si>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</si>
  <si>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</si>
  <si>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</si>
  <si>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</si>
  <si>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</si>
  <si>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</si>
  <si>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</si>
  <si>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</si>
  <si>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</si>
  <si>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</si>
  <si>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</si>
  <si>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</si>
  <si>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</si>
  <si>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</si>
  <si>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</si>
  <si>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</si>
  <si>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</si>
  <si>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</si>
  <si>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</si>
  <si>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</si>
  <si>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</si>
  <si>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</si>
  <si>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</si>
  <si>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</si>
  <si>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</si>
  <si>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</si>
  <si>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</si>
  <si>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</si>
  <si>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</si>
  <si>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</si>
  <si>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</si>
  <si>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</si>
  <si>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</si>
  <si>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</si>
  <si>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</si>
  <si>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</si>
  <si>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</si>
  <si>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</si>
  <si>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</si>
  <si>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</si>
  <si>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</si>
  <si>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</si>
  <si>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</si>
  <si>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</si>
  <si>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</si>
  <si>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</si>
  <si>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</si>
  <si>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</si>
  <si>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</si>
  <si>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</si>
  <si>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</si>
  <si>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</si>
  <si>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</si>
  <si>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</si>
  <si>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</si>
  <si>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</si>
  <si>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</si>
  <si>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</si>
  <si>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</si>
  <si>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</si>
  <si>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</si>
  <si>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</si>
  <si>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</si>
  <si>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</si>
  <si>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</si>
  <si>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</si>
  <si>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</si>
  <si>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</si>
  <si>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</si>
  <si>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</si>
  <si>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</si>
  <si>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</si>
  <si>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</si>
  <si>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</si>
  <si>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</si>
  <si>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</si>
  <si>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</si>
  <si>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</si>
  <si>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</si>
  <si>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</si>
  <si>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</si>
  <si>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</si>
  <si>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</si>
  <si>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</si>
  <si>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</si>
  <si>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</si>
  <si>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</si>
  <si>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</si>
  <si>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</si>
  <si>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</si>
  <si>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</si>
  <si>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</si>
  <si>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</si>
  <si>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</si>
  <si>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</si>
  <si>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</si>
  <si>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</si>
  <si>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</si>
  <si>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</si>
  <si>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</si>
  <si>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</si>
  <si>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</si>
  <si>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</si>
  <si>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</si>
  <si>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</si>
  <si>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</si>
  <si>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</si>
  <si>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</si>
  <si>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</si>
  <si>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</si>
  <si>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</si>
  <si>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</si>
  <si>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</si>
  <si>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</si>
  <si>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</si>
  <si>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</si>
  <si>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</si>
  <si>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</si>
  <si>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</si>
  <si>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</si>
  <si>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</si>
  <si>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</si>
  <si>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</si>
  <si>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</si>
  <si>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</si>
  <si>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</si>
  <si>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</si>
  <si>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</si>
  <si>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</si>
  <si>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</si>
  <si>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</si>
  <si>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</si>
  <si>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</si>
  <si>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</si>
  <si>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</si>
  <si>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</si>
  <si>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</si>
  <si>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</si>
  <si>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</si>
  <si>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</si>
  <si>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</si>
  <si>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</si>
  <si>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</si>
  <si>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</si>
  <si>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</si>
  <si>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</si>
  <si>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</si>
  <si>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</si>
  <si>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</si>
  <si>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</si>
  <si>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</si>
  <si>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</si>
  <si>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</si>
  <si>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</si>
  <si>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</si>
  <si>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</si>
  <si>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</si>
  <si>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</si>
  <si>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</si>
  <si>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</si>
  <si>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</si>
  <si>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</si>
  <si>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</si>
  <si>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</si>
  <si>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</si>
  <si>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</si>
  <si>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</si>
  <si>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</si>
  <si>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</si>
  <si>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</si>
  <si>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</si>
  <si>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</si>
  <si>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</si>
  <si>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</si>
  <si>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</si>
  <si>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</si>
  <si>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</si>
  <si>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</si>
  <si>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</si>
  <si>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</si>
  <si>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</si>
  <si>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</si>
  <si>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</si>
  <si>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</si>
  <si>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</si>
  <si>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</si>
  <si>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</si>
  <si>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</si>
  <si>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</si>
  <si>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</si>
  <si>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</si>
  <si>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</si>
  <si>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</si>
  <si>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</si>
  <si>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</si>
  <si>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</si>
  <si>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</si>
  <si>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</si>
  <si>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</si>
  <si>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</si>
  <si>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</si>
  <si>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</si>
  <si>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</si>
  <si>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</si>
  <si>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</si>
  <si>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</si>
  <si>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</si>
  <si>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</si>
  <si>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</si>
  <si>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</si>
  <si>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</si>
  <si>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</si>
  <si>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</si>
  <si>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</si>
  <si>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</si>
  <si>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</si>
  <si>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</si>
  <si>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</si>
  <si>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</si>
  <si>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</si>
  <si>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</si>
  <si>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</si>
  <si>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</si>
  <si>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</si>
  <si>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</si>
  <si>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</si>
  <si>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</si>
  <si>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</si>
  <si>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</si>
  <si>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</si>
  <si>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</si>
  <si>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</si>
  <si>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</si>
  <si>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</si>
  <si>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</si>
  <si>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</si>
  <si>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</si>
  <si>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</si>
  <si>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</si>
  <si>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</si>
  <si>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</si>
  <si>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</si>
  <si>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</si>
  <si>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</si>
  <si>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</si>
  <si>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</si>
  <si>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</si>
  <si>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</si>
  <si>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</si>
  <si>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</si>
  <si>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</si>
  <si>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</si>
  <si>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</si>
  <si>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</si>
  <si>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</si>
  <si>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</si>
  <si>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</si>
  <si>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</si>
  <si>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</si>
  <si>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</si>
  <si>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</si>
  <si>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</si>
  <si>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</si>
  <si>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</si>
  <si>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</si>
  <si>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</si>
  <si>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</si>
  <si>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</si>
  <si>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</si>
  <si>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</si>
  <si>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</si>
  <si>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</si>
  <si>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</si>
  <si>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</si>
  <si>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</si>
  <si>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</si>
  <si>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</si>
  <si>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</si>
  <si>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</si>
  <si>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</si>
  <si>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</si>
  <si>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</si>
  <si>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</si>
  <si>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</si>
  <si>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</si>
  <si>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</si>
  <si>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</si>
  <si>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</si>
  <si>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</si>
  <si>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</si>
  <si>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</si>
  <si>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</si>
  <si>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</si>
  <si>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</si>
  <si>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</si>
  <si>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</si>
  <si>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</si>
  <si>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</si>
  <si>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</si>
  <si>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</si>
  <si>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</si>
  <si>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</si>
  <si>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</si>
  <si>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</si>
  <si>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</si>
  <si>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</si>
  <si>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</si>
  <si>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</si>
  <si>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</si>
  <si>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</si>
  <si>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</si>
  <si>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</si>
  <si>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</si>
  <si>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</si>
  <si>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</si>
  <si>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</si>
  <si>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</si>
  <si>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</si>
  <si>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</si>
  <si>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</si>
  <si>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</si>
  <si>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</si>
  <si>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</si>
  <si>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</si>
  <si>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</si>
  <si>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</si>
  <si>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</si>
  <si>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</si>
  <si>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</si>
  <si>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</si>
  <si>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</si>
  <si>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</si>
  <si>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</si>
  <si>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</si>
  <si>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</si>
  <si>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</si>
  <si>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</si>
  <si>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</si>
  <si>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</si>
  <si>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</si>
  <si>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</si>
  <si>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</si>
  <si>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</si>
  <si>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</si>
  <si>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</si>
  <si>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</si>
  <si>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</si>
  <si>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</si>
  <si>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</si>
  <si>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</si>
  <si>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</si>
  <si>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</si>
  <si>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</si>
  <si>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</si>
  <si>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</si>
  <si>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</si>
  <si>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</si>
  <si>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</si>
  <si>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</si>
  <si>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</si>
  <si>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</si>
  <si>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</si>
  <si>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</si>
  <si>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</si>
  <si>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</si>
  <si>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</si>
  <si>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</si>
  <si>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</si>
  <si>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</si>
  <si>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</si>
  <si>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</si>
  <si>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</si>
  <si>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</si>
  <si>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</si>
  <si>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</si>
  <si>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</si>
  <si>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</si>
  <si>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</si>
  <si>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</si>
  <si>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</si>
  <si>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</si>
  <si>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</si>
  <si>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</si>
  <si>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</si>
  <si>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</si>
  <si>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</si>
  <si>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</si>
  <si>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</si>
  <si>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</si>
  <si>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</si>
  <si>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</si>
  <si>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</si>
  <si>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</si>
  <si>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</si>
  <si>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</si>
  <si>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</si>
  <si>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</si>
  <si>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</si>
  <si>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</si>
  <si>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</si>
  <si>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</si>
  <si>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</si>
  <si>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</si>
  <si>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</si>
  <si>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</si>
  <si>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</si>
  <si>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</si>
  <si>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</si>
  <si>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</si>
  <si>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</si>
  <si>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</si>
  <si>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</si>
  <si>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</si>
  <si>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</si>
  <si>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</si>
  <si>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</si>
  <si>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</si>
  <si>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</si>
  <si>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</si>
  <si>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</si>
  <si>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</si>
  <si>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</si>
  <si>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</si>
  <si>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</si>
  <si>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</si>
  <si>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</si>
  <si>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</si>
  <si>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</si>
  <si>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</si>
  <si>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</si>
  <si>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</si>
  <si>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</si>
  <si>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</si>
  <si>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</si>
  <si>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</si>
  <si>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</si>
  <si>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</si>
  <si>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</si>
  <si>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</si>
  <si>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</si>
  <si>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</si>
  <si>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</si>
  <si>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</si>
  <si>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</si>
  <si>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</si>
  <si>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</si>
  <si>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</si>
  <si>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</si>
  <si>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</si>
  <si>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</si>
  <si>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</si>
  <si>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</si>
  <si>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</si>
  <si>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</si>
  <si>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</si>
  <si>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</si>
  <si>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</si>
  <si>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</si>
  <si>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</si>
  <si>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</si>
  <si>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</si>
  <si>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</si>
  <si>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</si>
  <si>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</si>
  <si>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</si>
  <si>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</si>
  <si>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</si>
  <si>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</si>
  <si>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</si>
  <si>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</si>
  <si>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</si>
  <si>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</si>
  <si>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</si>
  <si>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</si>
  <si>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</si>
  <si>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</si>
  <si>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</si>
  <si>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</si>
  <si>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</si>
  <si>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</si>
  <si>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</si>
  <si>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</si>
  <si>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</si>
  <si>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</si>
  <si>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</si>
  <si>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</si>
  <si>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</si>
  <si>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</si>
  <si>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</si>
  <si>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</si>
  <si>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</si>
  <si>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</si>
  <si>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</si>
  <si>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</si>
  <si>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</si>
  <si>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</si>
  <si>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</si>
  <si>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</si>
  <si>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</si>
  <si>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</si>
  <si>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</si>
  <si>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</si>
  <si>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</si>
  <si>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</si>
  <si>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</si>
  <si>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</si>
  <si>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</si>
  <si>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</si>
  <si>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</si>
  <si>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</si>
  <si>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</si>
  <si>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</si>
  <si>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</si>
  <si>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</si>
  <si>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</si>
  <si>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</si>
  <si>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</si>
  <si>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</si>
  <si>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</si>
  <si>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</si>
  <si>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</si>
  <si>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</si>
  <si>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</si>
  <si>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</si>
  <si>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</si>
  <si>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</si>
  <si>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</si>
  <si>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</si>
  <si>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</si>
  <si>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</si>
  <si>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</si>
  <si>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</si>
  <si>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</si>
  <si>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</si>
  <si>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</si>
  <si>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</si>
  <si>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</si>
  <si>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</si>
  <si>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</si>
  <si>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</si>
  <si>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</si>
  <si>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</si>
  <si>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</si>
  <si>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</si>
  <si>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</si>
  <si>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</si>
  <si>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</si>
  <si>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</si>
  <si>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</si>
  <si>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</si>
  <si>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</si>
  <si>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</si>
  <si>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</si>
  <si>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</si>
  <si>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</si>
  <si>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</si>
  <si>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</si>
  <si>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</si>
  <si>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</si>
  <si>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</si>
  <si>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</si>
  <si>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</si>
  <si>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</si>
  <si>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</si>
  <si>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</si>
  <si>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</si>
  <si>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</si>
  <si>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</si>
  <si>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</si>
  <si>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</si>
  <si>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</si>
  <si>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</si>
  <si>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</si>
  <si>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</si>
  <si>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</si>
  <si>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</si>
  <si>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</si>
  <si>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</si>
  <si>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</si>
  <si>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</si>
  <si>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</si>
  <si>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</si>
  <si>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</si>
  <si>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</si>
  <si>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</si>
  <si>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</si>
  <si>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</si>
  <si>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</si>
  <si>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</si>
  <si>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</si>
  <si>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</si>
  <si>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</si>
  <si>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</si>
  <si>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</si>
  <si>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</si>
  <si>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</si>
  <si>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</si>
  <si>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</si>
  <si>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</si>
  <si>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</si>
  <si>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</si>
  <si>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</si>
  <si>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</si>
  <si>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</si>
  <si>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</si>
  <si>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</si>
  <si>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</si>
  <si>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</si>
  <si>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</si>
  <si>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</si>
  <si>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</si>
  <si>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</si>
  <si>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</si>
  <si>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</si>
  <si>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</si>
  <si>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</si>
  <si>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</si>
  <si>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</si>
  <si>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</si>
  <si>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</si>
  <si>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</si>
  <si>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</si>
  <si>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</si>
  <si>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</si>
  <si>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</si>
  <si>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</si>
  <si>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</si>
  <si>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</si>
  <si>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</si>
  <si>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</si>
  <si>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</si>
  <si>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</si>
  <si>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</si>
  <si>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</si>
  <si>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</si>
  <si>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</si>
  <si>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</si>
  <si>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</si>
  <si>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</si>
  <si>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</si>
  <si>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</si>
  <si>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</si>
  <si>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</si>
  <si>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</si>
  <si>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</si>
  <si>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</si>
  <si>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</si>
  <si>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</si>
  <si>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</si>
  <si>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</si>
  <si>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</si>
  <si>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</si>
  <si>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</si>
  <si>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</si>
  <si>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</si>
  <si>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</si>
  <si>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</si>
  <si>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</si>
  <si>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</si>
  <si>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</si>
  <si>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</si>
  <si>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</si>
  <si>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</si>
  <si>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</si>
  <si>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</si>
  <si>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</si>
  <si>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</si>
  <si>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</si>
  <si>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</si>
  <si>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</si>
  <si>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</si>
  <si>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</si>
  <si>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</si>
  <si>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</si>
  <si>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</si>
  <si>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</si>
  <si>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</si>
  <si>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</si>
  <si>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</si>
  <si>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</si>
  <si>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</si>
  <si>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</si>
  <si>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</si>
  <si>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</si>
  <si>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</si>
  <si>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</si>
  <si>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</si>
  <si>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</si>
  <si>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</si>
  <si>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</si>
  <si>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</si>
  <si>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</si>
  <si>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</si>
  <si>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</si>
  <si>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</si>
  <si>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</si>
  <si>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</si>
  <si>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</si>
  <si>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</si>
  <si>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</si>
  <si>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</si>
  <si>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</si>
  <si>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</si>
  <si>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</si>
  <si>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</si>
  <si>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</si>
  <si>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</si>
  <si>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</si>
  <si>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</si>
  <si>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</si>
  <si>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</si>
  <si>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</si>
  <si>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</si>
  <si>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</si>
  <si>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</si>
  <si>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</si>
  <si>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</si>
  <si>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</si>
  <si>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</si>
  <si>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</si>
  <si>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</si>
  <si>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</si>
  <si>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</si>
  <si>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</si>
  <si>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</si>
  <si>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</si>
  <si>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</si>
  <si>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</si>
  <si>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</si>
  <si>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</si>
  <si>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</si>
  <si>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</si>
  <si>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</si>
  <si>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</si>
  <si>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</si>
  <si>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</si>
  <si>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</si>
  <si>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</si>
  <si>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</si>
  <si>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</si>
  <si>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</si>
  <si>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</si>
  <si>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</si>
  <si>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</si>
  <si>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</si>
  <si>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</si>
  <si>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</si>
  <si>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</si>
  <si>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</si>
  <si>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</si>
  <si>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</si>
  <si>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</si>
  <si>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</si>
  <si>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</si>
  <si>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</si>
  <si>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</si>
  <si>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</si>
  <si>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</si>
  <si>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</si>
  <si>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</si>
  <si>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</si>
  <si>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</si>
  <si>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</si>
  <si>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</si>
  <si>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</si>
  <si>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</si>
  <si>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</si>
  <si>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</si>
  <si>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</si>
  <si>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</si>
  <si>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</si>
  <si>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</si>
  <si>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</si>
  <si>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</si>
  <si>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</si>
  <si>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</si>
  <si>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</si>
  <si>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</si>
  <si>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</si>
  <si>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</si>
  <si>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</si>
  <si>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</si>
  <si>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</si>
  <si>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</si>
  <si>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</si>
  <si>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</si>
  <si>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</si>
  <si>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</si>
  <si>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</si>
  <si>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</si>
  <si>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</si>
  <si>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</si>
  <si>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</si>
  <si>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</si>
  <si>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</si>
  <si>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</si>
  <si>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</si>
  <si>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</si>
  <si>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</si>
  <si>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</si>
  <si>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</si>
  <si>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</si>
  <si>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</si>
  <si>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</si>
  <si>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</si>
  <si>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</si>
  <si>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</si>
  <si>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</si>
  <si>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</si>
  <si>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</si>
  <si>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</si>
  <si>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</si>
  <si>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</si>
  <si>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</si>
  <si>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</si>
  <si>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</si>
  <si>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</si>
  <si>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</si>
  <si>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</si>
  <si>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</si>
  <si>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</si>
  <si>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</si>
  <si>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</si>
  <si>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</si>
  <si>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</si>
  <si>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</si>
  <si>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</si>
  <si>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</si>
  <si>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</si>
  <si>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</si>
  <si>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</si>
  <si>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</si>
  <si>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</si>
  <si>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</si>
  <si>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</si>
  <si>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</si>
  <si>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</si>
  <si>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</si>
  <si>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</si>
  <si>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</si>
  <si>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</si>
  <si>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</si>
  <si>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</si>
  <si>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</si>
  <si>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</si>
  <si>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</si>
  <si>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</si>
  <si>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</si>
  <si>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</si>
  <si>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</si>
  <si>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</si>
  <si>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</si>
  <si>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</si>
  <si>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</si>
  <si>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</si>
  <si>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</si>
  <si>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</si>
  <si>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</si>
  <si>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</si>
  <si>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</si>
  <si>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</si>
  <si>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</si>
  <si>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</si>
  <si>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</si>
  <si>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</si>
  <si>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</si>
  <si>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</si>
  <si>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</si>
  <si>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</si>
  <si>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</si>
  <si>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</si>
  <si>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</si>
  <si>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</si>
  <si>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</si>
  <si>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</si>
  <si>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</si>
  <si>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</si>
  <si>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</si>
  <si>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</si>
  <si>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</si>
  <si>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</si>
  <si>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</si>
  <si>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</si>
  <si>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</si>
  <si>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</si>
  <si>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</si>
  <si>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</si>
  <si>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</si>
  <si>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</si>
  <si>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</si>
  <si>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</si>
  <si>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</si>
  <si>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</si>
  <si>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</si>
  <si>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</si>
  <si>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</si>
  <si>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</si>
  <si>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</si>
  <si>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</si>
  <si>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</si>
  <si>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</si>
  <si>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</si>
  <si>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</si>
  <si>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</si>
  <si>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</si>
  <si>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</si>
  <si>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</si>
  <si>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</si>
  <si>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</si>
  <si>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</si>
  <si>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</si>
  <si>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</si>
  <si>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</si>
  <si>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</si>
  <si>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</si>
  <si>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</si>
  <si>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</si>
  <si>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</si>
  <si>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</si>
  <si>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</si>
  <si>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</si>
  <si>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</si>
  <si>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</si>
  <si>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</si>
  <si>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</si>
  <si>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</si>
  <si>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</si>
  <si>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</si>
  <si>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</si>
  <si>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</si>
  <si>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</si>
  <si>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</si>
  <si>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</si>
  <si>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</si>
  <si>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</si>
  <si>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</si>
  <si>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</si>
  <si>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</si>
  <si>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</si>
  <si>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</si>
  <si>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</si>
  <si>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</si>
  <si>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</si>
  <si>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</si>
  <si>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</si>
  <si>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</si>
  <si>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</si>
  <si>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</si>
  <si>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</si>
  <si>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</si>
  <si>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</si>
  <si>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</si>
  <si>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</si>
  <si>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</si>
  <si>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</si>
  <si>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</si>
  <si>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</si>
  <si>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</si>
  <si>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</si>
  <si>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</si>
  <si>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</si>
  <si>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</si>
  <si>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</si>
  <si>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</si>
  <si>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</si>
  <si>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</si>
  <si>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</si>
  <si>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</si>
  <si>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</si>
  <si>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</si>
  <si>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</si>
  <si>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</si>
  <si>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</si>
  <si>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</si>
  <si>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</si>
  <si>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</si>
  <si>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</si>
  <si>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</si>
  <si>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</si>
  <si>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</si>
  <si>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</si>
  <si>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</si>
  <si>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</si>
  <si>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</si>
  <si>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</si>
  <si>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</si>
  <si>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</si>
  <si>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</si>
  <si>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</si>
  <si>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</si>
  <si>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</si>
  <si>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</si>
  <si>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</si>
  <si>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</si>
  <si>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</si>
  <si>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</si>
  <si>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</si>
  <si>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</si>
  <si>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</si>
  <si>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</si>
  <si>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</si>
  <si>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</si>
  <si>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</si>
  <si>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</si>
  <si>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</si>
  <si>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</si>
  <si>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</si>
  <si>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</si>
  <si>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</si>
  <si>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</si>
  <si>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</si>
  <si>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</si>
  <si>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</si>
  <si>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</si>
  <si>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</si>
  <si>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</si>
  <si>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</si>
  <si>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</si>
  <si>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</si>
  <si>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</si>
  <si>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</si>
  <si>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</si>
  <si>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</si>
  <si>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</si>
  <si>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</si>
  <si>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</si>
  <si>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</si>
  <si>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</si>
  <si>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</si>
  <si>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</si>
  <si>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</si>
  <si>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</si>
  <si>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</si>
  <si>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</si>
  <si>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</si>
  <si>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</si>
  <si>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</si>
  <si>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</si>
  <si>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</si>
  <si>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</si>
  <si>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</si>
  <si>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</si>
  <si>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</si>
  <si>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</si>
  <si>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</si>
  <si>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</si>
  <si>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</si>
  <si>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</si>
  <si>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</si>
  <si>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</si>
  <si>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</si>
  <si>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</si>
  <si>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</si>
  <si>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</si>
  <si>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</si>
  <si>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</si>
  <si>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</si>
  <si>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</si>
  <si>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</si>
  <si>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</si>
  <si>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</si>
  <si>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</si>
  <si>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</si>
  <si>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</si>
  <si>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</si>
  <si>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</si>
  <si>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</si>
  <si>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</si>
  <si>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</si>
  <si>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</si>
  <si>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</si>
  <si>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</si>
  <si>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</si>
  <si>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</si>
  <si>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</si>
  <si>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</si>
  <si>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</si>
  <si>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</si>
  <si>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</si>
  <si>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</si>
  <si>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</si>
  <si>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</si>
  <si>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</si>
  <si>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</si>
  <si>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</si>
  <si>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</si>
  <si>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</si>
  <si>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</si>
  <si>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</si>
  <si>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</si>
  <si>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</si>
  <si>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</si>
  <si>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</si>
  <si>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</si>
  <si>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</si>
  <si>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</si>
  <si>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</si>
  <si>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</si>
  <si>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</si>
  <si>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</si>
  <si>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</si>
  <si>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</si>
  <si>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</si>
  <si>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</si>
  <si>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</si>
  <si>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</si>
  <si>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</si>
  <si>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</si>
  <si>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</si>
  <si>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</si>
  <si>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</si>
  <si>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</si>
  <si>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</si>
  <si>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</si>
  <si>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</si>
  <si>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</si>
  <si>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</si>
  <si>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</si>
  <si>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</si>
  <si>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</si>
  <si>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</si>
  <si>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</si>
  <si>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</si>
  <si>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</si>
  <si>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</si>
  <si>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</si>
  <si>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</si>
  <si>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</si>
  <si>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</si>
  <si>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</si>
  <si>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</si>
  <si>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</si>
  <si>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</si>
  <si>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</si>
  <si>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</si>
  <si>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</si>
  <si>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</si>
  <si>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</si>
  <si>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</si>
  <si>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</si>
  <si>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</si>
  <si>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</si>
  <si>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</si>
  <si>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</si>
  <si>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</si>
  <si>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</si>
  <si>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</si>
  <si>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</si>
  <si>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</si>
  <si>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</si>
  <si>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</si>
  <si>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</si>
  <si>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</si>
  <si>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</si>
  <si>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</si>
  <si>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</si>
  <si>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</si>
  <si>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</si>
  <si>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</si>
  <si>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</si>
  <si>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</si>
  <si>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</si>
  <si>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</si>
  <si>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</si>
  <si>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</si>
  <si>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</si>
  <si>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</si>
  <si>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</si>
  <si>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</si>
  <si>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</si>
  <si>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</si>
  <si>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</si>
  <si>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</si>
  <si>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</si>
  <si>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</si>
  <si>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</si>
  <si>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</si>
  <si>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</si>
  <si>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</si>
  <si>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</si>
  <si>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</si>
  <si>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</si>
  <si>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</si>
  <si>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</si>
  <si>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</si>
  <si>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</si>
  <si>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</si>
  <si>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</si>
  <si>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</si>
  <si>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</si>
  <si>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</si>
  <si>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</si>
  <si>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</si>
  <si>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</si>
  <si>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</si>
  <si>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</si>
  <si>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</si>
  <si>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</si>
  <si>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</si>
  <si>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</si>
  <si>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</si>
  <si>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</si>
  <si>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</si>
  <si>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</si>
  <si>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</si>
  <si>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</si>
  <si>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</si>
  <si>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</si>
  <si>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</si>
  <si>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</si>
  <si>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</si>
  <si>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</si>
  <si>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</si>
  <si>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</si>
  <si>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</si>
  <si>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</si>
  <si>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</si>
  <si>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</si>
  <si>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</si>
  <si>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</si>
  <si>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</si>
  <si>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</si>
  <si>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</si>
  <si>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</si>
  <si>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</si>
  <si>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</si>
  <si>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</si>
  <si>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</si>
  <si>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</si>
  <si>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</si>
  <si>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</si>
  <si>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</si>
  <si>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</si>
  <si>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</si>
  <si>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</si>
  <si>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</si>
  <si>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</si>
  <si>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</si>
  <si>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</si>
  <si>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</si>
  <si>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</si>
  <si>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</si>
  <si>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</si>
  <si>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</si>
  <si>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</si>
  <si>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</si>
  <si>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</si>
  <si>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</si>
  <si>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</si>
  <si>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</si>
  <si>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</si>
  <si>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</si>
  <si>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</si>
  <si>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</si>
  <si>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</si>
  <si>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</si>
  <si>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</si>
  <si>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</si>
  <si>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</si>
  <si>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</si>
  <si>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</si>
  <si>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</si>
  <si>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</si>
  <si>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</si>
  <si>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</si>
  <si>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</si>
  <si>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</si>
  <si>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</si>
  <si>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</si>
  <si>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</si>
  <si>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</si>
  <si>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</si>
  <si>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</si>
  <si>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</si>
  <si>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</si>
  <si>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</si>
  <si>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</si>
  <si>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</si>
  <si>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</si>
  <si>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</si>
  <si>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</si>
  <si>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</si>
  <si>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</si>
  <si>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</si>
  <si>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</si>
  <si>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</si>
  <si>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</si>
  <si>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</si>
  <si>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</si>
  <si>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</si>
  <si>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</si>
  <si>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</si>
  <si>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</si>
  <si>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</si>
  <si>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</si>
  <si>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</si>
  <si>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</si>
  <si>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</si>
  <si>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</si>
  <si>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</si>
  <si>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</si>
  <si>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</si>
  <si>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</si>
  <si>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</si>
  <si>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</si>
  <si>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</si>
  <si>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</si>
  <si>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</si>
  <si>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</si>
  <si>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</si>
  <si>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</si>
  <si>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</si>
  <si>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</si>
  <si>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</si>
  <si>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</si>
  <si>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</si>
  <si>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</si>
  <si>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</si>
  <si>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</si>
  <si>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</si>
  <si>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</si>
  <si>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</si>
  <si>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</si>
  <si>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</si>
  <si>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</si>
  <si>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</si>
  <si>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</si>
  <si>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</si>
  <si>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</si>
  <si>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</si>
  <si>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</si>
  <si>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</si>
  <si>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</si>
  <si>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</si>
  <si>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</si>
  <si>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</si>
  <si>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</si>
  <si>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</si>
  <si>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</si>
  <si>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</si>
  <si>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</si>
  <si>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</si>
  <si>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</si>
  <si>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</si>
  <si>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</si>
  <si>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</si>
  <si>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</si>
  <si>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</si>
  <si>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</si>
  <si>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</si>
  <si>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</si>
  <si>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</si>
  <si>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</si>
  <si>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</si>
  <si>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</si>
  <si>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</si>
  <si>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</si>
  <si>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</si>
  <si>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</si>
  <si>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</si>
  <si>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</si>
  <si>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</si>
  <si>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</si>
  <si>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</si>
  <si>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</si>
  <si>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</si>
  <si>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</si>
  <si>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</si>
  <si>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</si>
  <si>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</si>
  <si>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</si>
  <si>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</si>
  <si>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</si>
  <si>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</si>
  <si>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</si>
  <si>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</si>
  <si>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</si>
  <si>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</si>
  <si>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</si>
  <si>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</si>
  <si>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</si>
  <si>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</si>
  <si>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</si>
  <si>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</si>
  <si>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</si>
  <si>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</si>
  <si>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</si>
  <si>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</si>
  <si>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</si>
  <si>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</si>
  <si>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</si>
  <si>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</si>
  <si>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</si>
  <si>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</si>
  <si>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</si>
  <si>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</si>
  <si>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</si>
  <si>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</si>
  <si>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</si>
  <si>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</si>
  <si>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</si>
  <si>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</si>
  <si>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</si>
  <si>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</si>
  <si>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</si>
  <si>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</si>
  <si>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</si>
  <si>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</si>
  <si>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</si>
  <si>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</si>
  <si>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</si>
  <si>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</si>
  <si>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</si>
  <si>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</si>
  <si>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</si>
  <si>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</si>
  <si>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</si>
  <si>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</si>
  <si>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</si>
  <si>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</si>
  <si>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</si>
  <si>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</si>
  <si>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</si>
  <si>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</si>
  <si>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</si>
  <si>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</si>
  <si>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</si>
  <si>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</si>
  <si>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</si>
  <si>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</si>
  <si>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</si>
  <si>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</si>
  <si>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</si>
  <si>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</si>
  <si>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</si>
  <si>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</si>
  <si>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</si>
  <si>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</si>
  <si>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</si>
  <si>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</si>
  <si>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</si>
  <si>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</si>
  <si>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</si>
  <si>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</si>
  <si>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</si>
  <si>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</si>
  <si>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</si>
  <si>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</si>
  <si>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</si>
  <si>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</si>
  <si>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</si>
  <si>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</si>
  <si>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</si>
  <si>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</si>
  <si>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</si>
  <si>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</si>
  <si>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</si>
  <si>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</si>
  <si>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</si>
  <si>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</si>
  <si>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</si>
  <si>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</si>
  <si>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</si>
  <si>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</si>
  <si>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</si>
  <si>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</si>
  <si>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</si>
  <si>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</si>
  <si>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</si>
  <si>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</si>
  <si>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</si>
  <si>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</si>
  <si>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</si>
  <si>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</si>
  <si>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</si>
  <si>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</si>
  <si>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</si>
  <si>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</si>
  <si>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</si>
  <si>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</si>
  <si>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</si>
  <si>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</si>
  <si>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</si>
  <si>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</si>
  <si>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</si>
  <si>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</si>
  <si>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</si>
  <si>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</si>
  <si>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</si>
  <si>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</si>
  <si>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</si>
  <si>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</si>
  <si>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</si>
  <si>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</si>
  <si>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</si>
  <si>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</si>
  <si>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</si>
  <si>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</si>
  <si>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</si>
  <si>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</si>
  <si>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</si>
  <si>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</si>
  <si>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</si>
  <si>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</si>
  <si>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</si>
  <si>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</si>
  <si>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</si>
  <si>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</si>
  <si>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</si>
  <si>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</si>
  <si>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</si>
  <si>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</si>
  <si>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</si>
  <si>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</si>
  <si>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</si>
  <si>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</si>
  <si>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</si>
  <si>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</si>
  <si>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</si>
  <si>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</si>
  <si>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</si>
  <si>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</si>
  <si>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</si>
  <si>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</si>
  <si>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</si>
  <si>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</si>
  <si>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</si>
  <si>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</si>
  <si>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</si>
  <si>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</si>
  <si>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</si>
  <si>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</si>
  <si>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</si>
  <si>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</si>
  <si>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</si>
  <si>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</si>
  <si>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</si>
  <si>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</si>
  <si>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</si>
  <si>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</si>
  <si>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</si>
  <si>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</si>
  <si>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</si>
  <si>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</si>
  <si>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</si>
  <si>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</si>
  <si>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</si>
  <si>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</si>
  <si>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</si>
  <si>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</si>
  <si>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</si>
  <si>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</si>
  <si>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</si>
  <si>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</si>
  <si>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</si>
  <si>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</si>
  <si>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</si>
  <si>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</si>
  <si>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</si>
  <si>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</si>
  <si>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</si>
  <si>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</si>
  <si>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</si>
  <si>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</si>
  <si>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</si>
  <si>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</si>
  <si>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</si>
  <si>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</si>
  <si>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</si>
  <si>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</si>
  <si>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</si>
  <si>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</si>
  <si>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</si>
  <si>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</si>
  <si>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</si>
  <si>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</si>
  <si>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</si>
  <si>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</si>
  <si>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</si>
  <si>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</si>
  <si>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</si>
  <si>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</si>
  <si>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</si>
  <si>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</si>
  <si>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</si>
  <si>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</si>
  <si>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</si>
  <si>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</si>
  <si>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</si>
  <si>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</si>
  <si>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</si>
  <si>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</si>
  <si>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</si>
  <si>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</si>
  <si>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</si>
  <si>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</si>
  <si>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</si>
  <si>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</si>
  <si>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</si>
  <si>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</si>
  <si>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</si>
  <si>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</si>
  <si>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</si>
  <si>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</si>
  <si>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</si>
  <si>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</si>
  <si>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</si>
  <si>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</si>
  <si>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</si>
  <si>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</si>
  <si>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</si>
  <si>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</si>
  <si>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</si>
  <si>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</si>
  <si>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</si>
  <si>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</si>
  <si>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</si>
  <si>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</si>
  <si>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</si>
  <si>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</si>
  <si>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</si>
  <si>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</si>
  <si>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</si>
  <si>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</si>
  <si>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</si>
  <si>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</si>
  <si>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</si>
  <si>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</si>
  <si>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</si>
  <si>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</si>
  <si>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</si>
  <si>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</si>
  <si>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</si>
  <si>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</si>
  <si>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</si>
  <si>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</si>
  <si>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</si>
  <si>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</si>
  <si>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</si>
  <si>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</si>
  <si>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</si>
  <si>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</si>
  <si>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</si>
  <si>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</si>
  <si>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</si>
  <si>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</si>
  <si>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</si>
  <si>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</si>
  <si>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</si>
  <si>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</si>
  <si>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</si>
  <si>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</si>
  <si>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</si>
  <si>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</si>
  <si>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</si>
  <si>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</si>
  <si>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</si>
  <si>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</si>
  <si>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</si>
  <si>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</si>
  <si>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</si>
  <si>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</si>
  <si>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</si>
  <si>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</si>
  <si>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</si>
  <si>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</si>
  <si>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</si>
  <si>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</si>
  <si>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</si>
  <si>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</si>
  <si>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</si>
  <si>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</si>
  <si>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</si>
  <si>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</si>
  <si>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</si>
  <si>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</si>
  <si>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</si>
  <si>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</si>
  <si>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</si>
  <si>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</si>
  <si>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</si>
  <si>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</si>
  <si>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</si>
  <si>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</si>
  <si>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</si>
  <si>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</si>
  <si>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</si>
  <si>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</si>
  <si>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</si>
  <si>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</si>
  <si>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</si>
  <si>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</si>
  <si>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</si>
  <si>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</si>
  <si>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</si>
  <si>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</si>
  <si>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</si>
  <si>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</si>
  <si>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</si>
  <si>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</si>
  <si>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</si>
  <si>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</si>
  <si>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</si>
  <si>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</si>
  <si>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</si>
  <si>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</si>
  <si>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</si>
  <si>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</si>
  <si>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</si>
  <si>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</si>
  <si>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</si>
  <si>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</si>
  <si>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</si>
  <si>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</si>
  <si>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</si>
  <si>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</si>
  <si>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</si>
  <si>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</si>
  <si>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</si>
  <si>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</si>
  <si>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</si>
  <si>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</si>
  <si>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</si>
  <si>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</si>
  <si>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</si>
  <si>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</si>
  <si>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</si>
  <si>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</si>
  <si>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</si>
  <si>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</si>
  <si>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</si>
  <si>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</si>
  <si>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</si>
  <si>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</si>
  <si>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</si>
  <si>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</si>
  <si>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</si>
  <si>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</si>
  <si>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</si>
  <si>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</si>
  <si>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</si>
  <si>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</si>
  <si>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</si>
  <si>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</si>
  <si>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</si>
  <si>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</si>
  <si>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</si>
  <si>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</si>
  <si>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</si>
  <si>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</si>
  <si>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</si>
  <si>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</si>
  <si>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</si>
  <si>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</si>
  <si>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</si>
  <si>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</si>
  <si>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</si>
  <si>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</si>
  <si>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</si>
  <si>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</si>
  <si>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</si>
  <si>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</si>
  <si>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</si>
  <si>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</si>
  <si>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</si>
  <si>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</si>
  <si>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</si>
  <si>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</si>
  <si>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</si>
  <si>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</si>
  <si>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</si>
  <si>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</si>
  <si>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</si>
  <si>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</si>
  <si>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</si>
  <si>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</si>
  <si>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</si>
  <si>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</si>
  <si>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</si>
  <si>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</si>
  <si>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</si>
  <si>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</si>
  <si>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</si>
  <si>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</si>
  <si>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</si>
  <si>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</si>
  <si>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</si>
  <si>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</si>
  <si>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</si>
  <si>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</si>
  <si>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</si>
  <si>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</si>
  <si>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</si>
  <si>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</si>
  <si>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</si>
  <si>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</si>
  <si>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</si>
  <si>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</si>
  <si>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</si>
  <si>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</si>
  <si>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</si>
  <si>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</si>
  <si>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</si>
  <si>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</si>
  <si>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</si>
  <si>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</si>
  <si>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</si>
  <si>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</si>
  <si>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</si>
  <si>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</si>
  <si>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</si>
  <si>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</si>
  <si>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</si>
  <si>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</si>
  <si>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</si>
  <si>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</si>
  <si>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</si>
  <si>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</si>
  <si>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</si>
  <si>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</si>
  <si>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</si>
  <si>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</si>
  <si>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</si>
  <si>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</si>
  <si>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</si>
  <si>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</si>
  <si>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</si>
  <si>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</si>
  <si>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</si>
  <si>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</si>
  <si>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</si>
  <si>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</si>
  <si>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</si>
  <si>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</si>
  <si>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</si>
  <si>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</si>
  <si>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</si>
  <si>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</si>
  <si>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</si>
  <si>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</si>
  <si>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</si>
  <si>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</si>
  <si>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</si>
  <si>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</si>
  <si>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</si>
  <si>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</si>
  <si>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</si>
  <si>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</si>
  <si>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</si>
  <si>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</si>
  <si>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</si>
  <si>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</si>
  <si>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</si>
  <si>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</si>
  <si>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</si>
  <si>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</si>
  <si>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</si>
  <si>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</si>
  <si>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</si>
  <si>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</si>
  <si>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</si>
  <si>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</si>
  <si>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</si>
  <si>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</si>
  <si>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</si>
  <si>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</si>
  <si>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</si>
  <si>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</si>
  <si>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</si>
  <si>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</si>
  <si>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</si>
  <si>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</si>
  <si>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</si>
  <si>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</si>
  <si>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</si>
  <si>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</si>
  <si>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</si>
  <si>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</si>
  <si>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</si>
  <si>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</si>
  <si>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</si>
  <si>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</si>
  <si>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</si>
  <si>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</si>
  <si>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</si>
  <si>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</si>
  <si>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</si>
  <si>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</si>
  <si>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</si>
  <si>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</si>
  <si>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</si>
  <si>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</si>
  <si>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</si>
  <si>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</si>
  <si>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</si>
  <si>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</si>
  <si>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</si>
  <si>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</si>
  <si>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</si>
  <si>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</si>
  <si>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</si>
  <si>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</si>
  <si>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</si>
  <si>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</si>
  <si>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</si>
  <si>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</si>
  <si>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</si>
  <si>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</si>
  <si>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</si>
  <si>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</si>
  <si>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</si>
  <si>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</si>
  <si>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</si>
  <si>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</si>
  <si>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</si>
  <si>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</si>
  <si>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</si>
  <si>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</si>
  <si>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</si>
  <si>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</si>
  <si>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</si>
  <si>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</si>
  <si>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</si>
  <si>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</si>
  <si>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</si>
  <si>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</si>
  <si>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</si>
  <si>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</si>
  <si>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</si>
  <si>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</si>
  <si>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</si>
  <si>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</si>
  <si>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</si>
  <si>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</si>
  <si>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</si>
  <si>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</si>
  <si>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</si>
  <si>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</si>
  <si>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</si>
  <si>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</si>
  <si>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</si>
  <si>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</si>
  <si>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</si>
  <si>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</si>
  <si>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</si>
  <si>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</si>
  <si>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</si>
  <si>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</si>
  <si>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</si>
  <si>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</si>
  <si>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</si>
  <si>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</si>
  <si>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</si>
  <si>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</si>
  <si>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</si>
  <si>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</si>
  <si>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</si>
  <si>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</si>
  <si>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</si>
  <si>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</si>
  <si>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</si>
  <si>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</si>
  <si>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</si>
  <si>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</si>
  <si>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</si>
  <si>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</si>
  <si>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</si>
  <si>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</si>
  <si>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</si>
  <si>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</si>
  <si>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</si>
  <si>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</si>
  <si>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</si>
  <si>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</si>
  <si>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</si>
  <si>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</si>
  <si>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</si>
  <si>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</si>
  <si>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</si>
  <si>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</si>
  <si>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</si>
  <si>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</si>
  <si>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</si>
  <si>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</si>
  <si>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</si>
  <si>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</si>
  <si>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</si>
  <si>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</si>
  <si>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</si>
  <si>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</si>
  <si>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</si>
  <si>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</si>
  <si>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</si>
  <si>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</si>
  <si>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</si>
  <si>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</si>
  <si>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</si>
  <si>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</si>
  <si>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</si>
  <si>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</si>
  <si>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</si>
  <si>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</si>
  <si>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</si>
  <si>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</si>
  <si>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</si>
  <si>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</si>
  <si>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</si>
  <si>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</si>
  <si>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</si>
  <si>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</si>
  <si>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</si>
  <si>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</si>
  <si>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</si>
  <si>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</si>
  <si>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</si>
  <si>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</si>
  <si>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</si>
  <si>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</si>
  <si>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</si>
  <si>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</si>
  <si>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</si>
  <si>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</si>
  <si>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</si>
  <si>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</si>
  <si>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</si>
  <si>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</si>
  <si>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</si>
  <si>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</si>
  <si>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</si>
  <si>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</si>
  <si>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</si>
  <si>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</si>
  <si>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</si>
  <si>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</si>
  <si>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</si>
  <si>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</si>
  <si>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</si>
  <si>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</si>
  <si>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</si>
  <si>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</si>
  <si>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</si>
  <si>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</si>
  <si>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</si>
  <si>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</si>
  <si>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</si>
  <si>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</si>
  <si>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</si>
  <si>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</si>
  <si>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</si>
  <si>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</si>
  <si>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</si>
  <si>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</si>
  <si>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</si>
  <si>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</si>
  <si>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</si>
  <si>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</si>
  <si>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</si>
  <si>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</si>
  <si>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</si>
  <si>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</si>
  <si>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</si>
  <si>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</si>
  <si>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</si>
  <si>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</si>
  <si>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</si>
  <si>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</si>
  <si>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</si>
  <si>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</si>
  <si>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</si>
  <si>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</si>
  <si>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</si>
  <si>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</si>
  <si>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</si>
  <si>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</si>
  <si>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</si>
  <si>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</si>
  <si>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</si>
  <si>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</si>
  <si>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</si>
  <si>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</si>
  <si>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</si>
  <si>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</si>
  <si>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</si>
  <si>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</si>
  <si>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</si>
  <si>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</si>
  <si>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</si>
  <si>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</si>
  <si>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</si>
  <si>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</si>
  <si>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</si>
  <si>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</si>
  <si>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</si>
  <si>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</si>
  <si>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</si>
  <si>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</si>
  <si>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</si>
  <si>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</si>
  <si>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</si>
  <si>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</si>
  <si>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</si>
  <si>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</si>
  <si>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</si>
  <si>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</si>
  <si>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</si>
  <si>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</si>
  <si>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</si>
  <si>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</si>
  <si>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</si>
  <si>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</si>
  <si>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</si>
  <si>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</si>
  <si>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</si>
  <si>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</si>
  <si>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</si>
  <si>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</si>
  <si>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</si>
  <si>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</si>
  <si>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</si>
  <si>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</si>
  <si>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</si>
  <si>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</si>
  <si>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</si>
  <si>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</si>
  <si>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</si>
  <si>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</si>
  <si>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</si>
  <si>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</si>
  <si>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</si>
  <si>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</si>
  <si>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</si>
  <si>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</si>
  <si>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</si>
  <si>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</si>
  <si>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</si>
  <si>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</si>
  <si>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</si>
  <si>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</si>
  <si>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</si>
  <si>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</si>
  <si>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</si>
  <si>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</si>
  <si>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</si>
  <si>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</si>
  <si>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</si>
  <si>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</si>
  <si>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</si>
  <si>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</si>
  <si>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</si>
  <si>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</si>
  <si>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</si>
  <si>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</si>
  <si>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</si>
  <si>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</si>
  <si>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</si>
  <si>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</si>
  <si>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</si>
  <si>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</si>
  <si>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</si>
  <si>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</si>
  <si>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</si>
  <si>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</si>
  <si>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</si>
  <si>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</si>
  <si>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</si>
  <si>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</si>
  <si>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</si>
  <si>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</si>
  <si>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</si>
  <si>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</si>
  <si>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</si>
  <si>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</si>
  <si>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</si>
  <si>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</si>
  <si>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</si>
  <si>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</si>
  <si>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</si>
  <si>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</si>
  <si>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</si>
  <si>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</si>
  <si>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</si>
  <si>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</si>
  <si>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</si>
  <si>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</si>
  <si>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</si>
  <si>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</si>
  <si>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</si>
  <si>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</si>
  <si>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</si>
  <si>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</si>
  <si>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</si>
  <si>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</si>
  <si>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</si>
  <si>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</si>
  <si>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</si>
  <si>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</si>
  <si>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</si>
  <si>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</si>
  <si>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</si>
  <si>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</si>
  <si>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</si>
  <si>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</si>
  <si>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</si>
  <si>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</si>
  <si>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</si>
  <si>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</si>
  <si>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</si>
  <si>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</si>
  <si>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</si>
  <si>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</si>
  <si>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</si>
  <si>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</si>
  <si>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</si>
  <si>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</si>
  <si>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</si>
  <si>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</si>
  <si>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</si>
  <si>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</si>
  <si>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</si>
  <si>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</si>
  <si>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</si>
  <si>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</si>
  <si>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</si>
  <si>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</si>
  <si>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</si>
  <si>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</si>
  <si>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</si>
  <si>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</si>
  <si>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</si>
  <si>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</si>
  <si>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</si>
  <si>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</si>
  <si>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</si>
  <si>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</si>
  <si>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</si>
  <si>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</si>
  <si>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</si>
  <si>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</si>
  <si>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</si>
  <si>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</si>
  <si>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</si>
  <si>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</si>
  <si>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</si>
  <si>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</si>
  <si>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</si>
  <si>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</si>
  <si>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</si>
  <si>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</si>
  <si>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</si>
  <si>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</si>
  <si>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</si>
  <si>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</si>
  <si>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</si>
  <si>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</si>
  <si>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</si>
  <si>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</si>
  <si>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</si>
  <si>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</si>
  <si>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</si>
  <si>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</si>
  <si>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</si>
  <si>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</si>
  <si>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</si>
  <si>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</si>
  <si>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</si>
  <si>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</si>
  <si>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</si>
  <si>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</si>
  <si>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</si>
  <si>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</si>
  <si>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</si>
  <si>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</si>
  <si>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</si>
  <si>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</si>
  <si>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</si>
  <si>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</si>
  <si>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</si>
  <si>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</si>
  <si>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</si>
  <si>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</si>
  <si>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</si>
  <si>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</si>
  <si>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</si>
  <si>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</si>
  <si>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</si>
  <si>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</si>
  <si>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</si>
  <si>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</si>
  <si>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</si>
  <si>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</si>
  <si>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</si>
  <si>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</si>
  <si>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</si>
  <si>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</si>
  <si>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</si>
  <si>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</si>
  <si>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</si>
  <si>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</si>
  <si>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</si>
  <si>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</si>
  <si>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</si>
  <si>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</si>
  <si>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</si>
  <si>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</si>
  <si>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</si>
  <si>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</si>
  <si>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</si>
  <si>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</si>
  <si>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</si>
  <si>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</si>
  <si>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</si>
  <si>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</si>
  <si>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</si>
  <si>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</si>
  <si>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</si>
  <si>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</si>
  <si>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</si>
  <si>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</si>
  <si>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</si>
  <si>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</si>
  <si>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</si>
  <si>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</si>
  <si>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</si>
  <si>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</si>
  <si>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</si>
  <si>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</si>
  <si>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</si>
  <si>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</si>
  <si>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</si>
  <si>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</si>
  <si>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</si>
  <si>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</si>
  <si>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</si>
  <si>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</si>
  <si>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</si>
  <si>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</si>
  <si>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</si>
  <si>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</si>
  <si>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</si>
  <si>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</si>
  <si>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</si>
  <si>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</si>
  <si>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</si>
  <si>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</si>
  <si>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</si>
  <si>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</si>
  <si>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</si>
  <si>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</si>
  <si>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</si>
  <si>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</si>
  <si>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</si>
  <si>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</si>
  <si>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</si>
  <si>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</si>
  <si>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</si>
  <si>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</si>
  <si>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</si>
  <si>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</si>
  <si>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</si>
  <si>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</si>
  <si>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</si>
  <si>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</si>
  <si>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</si>
  <si>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</si>
  <si>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</si>
  <si>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</si>
  <si>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</si>
  <si>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</si>
  <si>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</si>
  <si>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</si>
  <si>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</si>
  <si>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</si>
  <si>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</si>
  <si>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</si>
  <si>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</si>
  <si>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</si>
  <si>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</si>
  <si>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</si>
  <si>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</si>
  <si>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</si>
  <si>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</si>
  <si>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</si>
  <si>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</si>
  <si>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</si>
  <si>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</si>
  <si>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</si>
  <si>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</si>
  <si>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</si>
  <si>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</si>
  <si>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</si>
  <si>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</si>
  <si>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</si>
  <si>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</si>
  <si>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</si>
  <si>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</si>
  <si>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</si>
  <si>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</si>
  <si>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</si>
  <si>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</si>
  <si>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</si>
  <si>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</si>
  <si>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</si>
  <si>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</si>
  <si>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</si>
  <si>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</si>
  <si>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</si>
  <si>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</si>
  <si>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</si>
  <si>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</si>
  <si>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</si>
  <si>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</si>
  <si>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</si>
  <si>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</si>
  <si>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</si>
  <si>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</si>
  <si>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</si>
  <si>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</si>
  <si>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</si>
  <si>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</si>
  <si>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</si>
  <si>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</si>
  <si>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</si>
  <si>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</si>
  <si>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</si>
  <si>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</si>
  <si>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</si>
  <si>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</si>
  <si>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</si>
  <si>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</si>
  <si>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</si>
  <si>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</si>
  <si>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</si>
  <si>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</si>
  <si>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</si>
  <si>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</si>
  <si>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</si>
  <si>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</si>
  <si>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</si>
  <si>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</si>
  <si>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</si>
  <si>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</si>
  <si>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</si>
  <si>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</si>
  <si>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</si>
  <si>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</si>
  <si>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</si>
  <si>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</si>
  <si>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</si>
  <si>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</si>
  <si>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</si>
  <si>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</si>
  <si>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</si>
  <si>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</si>
  <si>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</si>
  <si>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</si>
  <si>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</si>
  <si>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</si>
  <si>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</si>
  <si>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</si>
  <si>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</si>
  <si>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</si>
  <si>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</si>
  <si>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</si>
  <si>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</si>
  <si>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</si>
  <si>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</si>
  <si>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</si>
  <si>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</si>
  <si>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</si>
  <si>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</si>
  <si>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</si>
  <si>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</si>
  <si>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</si>
  <si>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</si>
  <si>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</si>
  <si>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</si>
  <si>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</si>
  <si>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</si>
  <si>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</si>
  <si>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</si>
  <si>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</si>
  <si>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</si>
  <si>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</si>
  <si>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</si>
  <si>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</si>
  <si>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</si>
  <si>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</si>
  <si>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</si>
  <si>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</si>
  <si>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</si>
  <si>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</si>
  <si>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</si>
  <si>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</si>
  <si>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</si>
  <si>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</si>
  <si>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</si>
  <si>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</si>
  <si>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</si>
  <si>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</si>
  <si>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</si>
  <si>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</si>
  <si>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</si>
  <si>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</si>
  <si>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</si>
  <si>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</si>
  <si>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</si>
  <si>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</si>
  <si>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</si>
  <si>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</si>
  <si>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</si>
  <si>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</si>
  <si>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</si>
  <si>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</si>
  <si>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</si>
  <si>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</si>
  <si>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</si>
  <si>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</si>
  <si>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</si>
  <si>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</si>
  <si>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</si>
  <si>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</si>
  <si>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</si>
  <si>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</si>
  <si>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</si>
  <si>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</si>
  <si>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</si>
  <si>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</si>
  <si>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</si>
  <si>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</si>
  <si>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</si>
  <si>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</si>
  <si>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</si>
  <si>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</si>
  <si>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</si>
  <si>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</si>
  <si>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</si>
  <si>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</si>
  <si>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</si>
  <si>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</si>
  <si>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</si>
  <si>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</si>
  <si>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</si>
  <si>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</si>
  <si>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</si>
  <si>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</si>
  <si>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</si>
  <si>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</si>
  <si>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</si>
  <si>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</si>
  <si>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</si>
  <si>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</si>
  <si>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</si>
  <si>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</si>
  <si>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</si>
  <si>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</si>
  <si>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</si>
  <si>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</si>
  <si>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</si>
  <si>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</si>
  <si>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</si>
  <si>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</si>
  <si>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</si>
  <si>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</si>
  <si>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</si>
  <si>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</si>
  <si>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</si>
  <si>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</si>
  <si>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</si>
  <si>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</si>
  <si>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</si>
  <si>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</si>
  <si>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</si>
  <si>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</si>
  <si>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</si>
  <si>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</si>
  <si>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</si>
  <si>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</si>
  <si>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</si>
  <si>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</si>
  <si>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</si>
  <si>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</si>
  <si>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</si>
  <si>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</si>
  <si>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</si>
  <si>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</si>
  <si>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</si>
  <si>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</si>
  <si>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</si>
  <si>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</si>
  <si>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</si>
  <si>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</si>
  <si>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</si>
  <si>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</si>
  <si>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</si>
  <si>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</si>
  <si>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</si>
  <si>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</si>
  <si>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</si>
  <si>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</si>
  <si>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</si>
  <si>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</si>
  <si>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</si>
  <si>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</si>
  <si>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</si>
  <si>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</si>
  <si>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</si>
  <si>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</si>
  <si>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</si>
  <si>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</si>
  <si>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</si>
  <si>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</si>
  <si>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</si>
  <si>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</si>
  <si>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</si>
  <si>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</si>
  <si>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</si>
  <si>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</si>
  <si>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</si>
  <si>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</si>
  <si>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</si>
  <si>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</si>
  <si>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</si>
  <si>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</si>
  <si>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</si>
  <si>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</si>
  <si>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</si>
  <si>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</si>
  <si>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</si>
  <si>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</si>
  <si>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</si>
  <si>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</si>
  <si>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</si>
  <si>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</si>
  <si>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</si>
  <si>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</si>
  <si>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</si>
  <si>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</si>
  <si>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</si>
  <si>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</si>
  <si>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</si>
  <si>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</si>
  <si>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</si>
  <si>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</si>
  <si>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</si>
  <si>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</si>
  <si>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</si>
  <si>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</si>
  <si>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</si>
  <si>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</si>
  <si>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</si>
  <si>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</si>
  <si>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</si>
  <si>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</si>
  <si>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</si>
  <si>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</si>
  <si>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</si>
  <si>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</si>
  <si>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</si>
  <si>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</si>
  <si>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</si>
  <si>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</si>
  <si>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</si>
  <si>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</si>
  <si>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</si>
  <si>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</si>
  <si>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</si>
  <si>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</si>
  <si>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</si>
  <si>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</si>
  <si>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</si>
  <si>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</si>
  <si>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</si>
  <si>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</si>
  <si>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</si>
  <si>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</si>
  <si>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</si>
  <si>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</si>
  <si>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</si>
  <si>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</si>
  <si>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</si>
  <si>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</si>
  <si>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</si>
  <si>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</si>
  <si>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</si>
  <si>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</si>
  <si>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</si>
  <si>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</si>
  <si>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</si>
  <si>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</si>
  <si>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</si>
  <si>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</si>
  <si>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</si>
  <si>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</si>
  <si>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</si>
  <si>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</si>
  <si>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</si>
  <si>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</si>
  <si>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</si>
  <si>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</si>
  <si>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</si>
  <si>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</si>
  <si>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</si>
  <si>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</si>
  <si>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</si>
  <si>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</si>
  <si>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</si>
  <si>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</si>
  <si>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</si>
  <si>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</si>
  <si>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</si>
  <si>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</si>
  <si>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</si>
  <si>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</si>
  <si>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</si>
  <si>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</si>
  <si>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</si>
  <si>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</si>
  <si>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</si>
  <si>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</si>
  <si>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</si>
  <si>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</si>
  <si>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</si>
  <si>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</si>
  <si>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</si>
  <si>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</si>
  <si>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</si>
  <si>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</si>
  <si>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</si>
  <si>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</si>
  <si>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</si>
  <si>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</si>
  <si>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</si>
  <si>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</si>
  <si>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</si>
  <si>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</si>
  <si>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</si>
  <si>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</si>
  <si>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</si>
  <si>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</si>
  <si>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</si>
  <si>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</si>
  <si>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</si>
  <si>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</si>
  <si>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</si>
  <si>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</si>
  <si>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</si>
  <si>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</si>
  <si>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</si>
  <si>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</si>
  <si>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</si>
  <si>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</si>
  <si>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</si>
  <si>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</si>
  <si>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</si>
  <si>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</si>
  <si>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</si>
  <si>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</si>
  <si>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</si>
  <si>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</si>
  <si>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</si>
  <si>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</si>
  <si>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</si>
  <si>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</si>
  <si>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</si>
  <si>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</si>
  <si>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</si>
  <si>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</si>
  <si>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</si>
  <si>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</si>
  <si>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</si>
  <si>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</si>
  <si>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</si>
  <si>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</si>
  <si>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</si>
  <si>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</si>
  <si>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</si>
  <si>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</si>
  <si>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</si>
  <si>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</si>
  <si>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</si>
  <si>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</si>
  <si>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</si>
  <si>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</si>
  <si>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</si>
  <si>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</si>
  <si>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</si>
  <si>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</si>
  <si>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</si>
  <si>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</si>
  <si>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</si>
  <si>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</si>
  <si>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</si>
  <si>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</si>
  <si>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</si>
  <si>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</si>
  <si>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</si>
  <si>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</si>
  <si>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</si>
  <si>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</si>
  <si>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</si>
  <si>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</si>
  <si>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</si>
  <si>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</si>
  <si>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</si>
  <si>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</si>
  <si>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</si>
  <si>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</si>
  <si>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</si>
  <si>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</si>
  <si>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</si>
  <si>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</si>
  <si>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</si>
  <si>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</si>
  <si>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</si>
  <si>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</si>
  <si>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</si>
  <si>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</si>
  <si>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</si>
  <si>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</si>
  <si>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</si>
  <si>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</si>
  <si>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</si>
  <si>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</si>
  <si>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</si>
  <si>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</si>
  <si>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</si>
  <si>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</si>
  <si>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</si>
  <si>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</si>
  <si>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</si>
  <si>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</si>
  <si>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</si>
  <si>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</si>
  <si>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</si>
  <si>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</si>
  <si>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</si>
  <si>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</si>
  <si>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</si>
  <si>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</si>
  <si>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</si>
  <si>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</si>
  <si>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</si>
  <si>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</si>
  <si>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</si>
  <si>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</si>
  <si>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</si>
  <si>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</si>
  <si>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</si>
  <si>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</si>
  <si>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</si>
  <si>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</si>
  <si>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</si>
  <si>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</si>
  <si>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</si>
  <si>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</si>
  <si>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</si>
  <si>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</si>
  <si>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</si>
  <si>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</si>
  <si>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</si>
  <si>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</si>
  <si>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</si>
  <si>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</si>
  <si>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</si>
  <si>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</si>
  <si>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</si>
  <si>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</si>
  <si>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</si>
  <si>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</si>
  <si>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</si>
  <si>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</si>
  <si>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</si>
  <si>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</si>
  <si>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</si>
  <si>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</si>
  <si>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</si>
  <si>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</si>
  <si>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</si>
  <si>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</si>
  <si>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</si>
  <si>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</si>
  <si>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</si>
  <si>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</si>
  <si>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</si>
  <si>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</si>
  <si>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</si>
  <si>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</si>
  <si>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</si>
  <si>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</si>
  <si>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</si>
  <si>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</si>
  <si>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</si>
  <si>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</si>
  <si>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</si>
  <si>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</si>
  <si>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</si>
  <si>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</si>
  <si>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</si>
  <si>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</si>
  <si>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</si>
  <si>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</si>
  <si>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</si>
  <si>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</si>
  <si>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</si>
  <si>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</si>
  <si>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</si>
  <si>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</si>
  <si>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</si>
  <si>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</si>
  <si>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</si>
  <si>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</si>
  <si>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</si>
  <si>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</si>
  <si>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</si>
  <si>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</si>
  <si>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</si>
  <si>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</si>
  <si>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</si>
  <si>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</si>
  <si>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</si>
  <si>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</si>
  <si>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</si>
  <si>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</si>
  <si>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</si>
  <si>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</si>
  <si>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</si>
  <si>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</si>
  <si>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</si>
  <si>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</si>
  <si>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</si>
  <si>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</si>
  <si>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</si>
  <si>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</si>
  <si>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</si>
  <si>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</si>
  <si>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</si>
  <si>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</si>
  <si>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</si>
  <si>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</si>
  <si>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</si>
  <si>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</si>
  <si>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</si>
  <si>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</si>
  <si>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</si>
  <si>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</si>
  <si>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</si>
  <si>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</si>
  <si>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</si>
  <si>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</si>
  <si>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</si>
  <si>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</si>
  <si>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</si>
  <si>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</si>
  <si>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</si>
  <si>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</si>
  <si>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</si>
  <si>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</si>
  <si>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</si>
  <si>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</si>
  <si>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</si>
  <si>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</si>
  <si>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</si>
  <si>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</si>
  <si>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</si>
  <si>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</si>
  <si>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</si>
  <si>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</si>
  <si>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</si>
  <si>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</si>
  <si>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</si>
  <si>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</si>
  <si>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</si>
  <si>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</si>
  <si>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</si>
  <si>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</si>
  <si>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</si>
  <si>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</si>
  <si>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</si>
  <si>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</si>
  <si>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</si>
  <si>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</si>
  <si>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</si>
  <si>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</si>
  <si>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</si>
  <si>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</si>
  <si>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</si>
  <si>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</si>
  <si>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</si>
  <si>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</si>
  <si>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</si>
  <si>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</si>
  <si>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</si>
  <si>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</si>
  <si>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</si>
  <si>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</si>
  <si>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</si>
  <si>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</si>
  <si>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</si>
  <si>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</si>
  <si>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</si>
  <si>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</si>
  <si>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</si>
  <si>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</si>
  <si>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</si>
  <si>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</si>
  <si>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</si>
  <si>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</si>
  <si>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</si>
  <si>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</si>
  <si>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</si>
  <si>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</si>
  <si>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</si>
  <si>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</si>
  <si>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</si>
  <si>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</si>
  <si>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</si>
  <si>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</si>
  <si>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</si>
  <si>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</si>
  <si>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</si>
  <si>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</si>
  <si>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</si>
  <si>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</si>
  <si>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</si>
  <si>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</si>
  <si>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</si>
  <si>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</si>
  <si>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</si>
  <si>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</si>
  <si>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</si>
  <si>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</si>
  <si>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</si>
  <si>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</si>
  <si>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</si>
  <si>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</si>
  <si>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</si>
  <si>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</si>
  <si>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</si>
  <si>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</si>
  <si>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</si>
  <si>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</si>
  <si>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</si>
  <si>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</si>
  <si>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</si>
  <si>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</si>
  <si>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</si>
  <si>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</si>
  <si>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</si>
  <si>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</si>
  <si>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</si>
  <si>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</si>
  <si>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</si>
  <si>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</si>
  <si>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</si>
  <si>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</si>
  <si>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</si>
  <si>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</si>
  <si>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</si>
  <si>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</si>
  <si>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</si>
  <si>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</si>
  <si>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</si>
  <si>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</si>
  <si>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</si>
  <si>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</si>
  <si>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</si>
  <si>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</si>
  <si>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</si>
  <si>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</si>
  <si>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</si>
  <si>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</si>
  <si>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</si>
  <si>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</si>
  <si>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</si>
  <si>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</si>
  <si>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</si>
  <si>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</si>
  <si>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</si>
  <si>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</si>
  <si>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</si>
  <si>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</si>
  <si>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</si>
  <si>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</si>
  <si>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</si>
  <si>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</si>
  <si>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</si>
  <si>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</si>
  <si>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</si>
  <si>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</si>
  <si>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</si>
  <si>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</si>
  <si>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</si>
  <si>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</si>
  <si>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</si>
  <si>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</si>
  <si>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</si>
  <si>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</si>
  <si>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</si>
  <si>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</si>
  <si>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</si>
  <si>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</si>
  <si>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</si>
  <si>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</si>
  <si>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</si>
  <si>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</si>
  <si>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</si>
  <si>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</si>
  <si>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</si>
  <si>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</si>
  <si>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</si>
  <si>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</si>
  <si>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</si>
  <si>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</si>
  <si>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</si>
  <si>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</si>
  <si>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</si>
  <si>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</si>
  <si>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</si>
  <si>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</si>
  <si>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</si>
  <si>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</si>
  <si>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</si>
  <si>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</si>
  <si>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</si>
  <si>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</si>
  <si>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</si>
  <si>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</si>
  <si>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</si>
  <si>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</si>
  <si>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</si>
  <si>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</si>
  <si>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</si>
  <si>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</si>
  <si>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</si>
  <si>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</si>
  <si>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</si>
  <si>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</si>
  <si>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</si>
  <si>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</si>
  <si>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</si>
  <si>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</si>
  <si>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</si>
  <si>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</si>
  <si>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</si>
  <si>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</si>
  <si>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</si>
  <si>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</si>
  <si>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</si>
  <si>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</si>
  <si>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</si>
  <si>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</si>
  <si>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</si>
  <si>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</si>
  <si>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</si>
  <si>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</si>
  <si>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</si>
  <si>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</si>
  <si>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</si>
  <si>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</si>
  <si>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</si>
  <si>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</si>
  <si>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</si>
  <si>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</si>
  <si>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</si>
  <si>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</si>
  <si>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</si>
  <si>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</si>
  <si>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</si>
  <si>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</si>
  <si>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</si>
  <si>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</si>
  <si>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</si>
  <si>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</si>
  <si>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</si>
  <si>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</si>
  <si>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</si>
  <si>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</si>
  <si>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</si>
  <si>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</si>
  <si>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</si>
  <si>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</si>
  <si>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</si>
  <si>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</si>
  <si>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</si>
  <si>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</si>
  <si>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</si>
  <si>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</si>
  <si>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</si>
  <si>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</si>
  <si>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</si>
  <si>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</si>
  <si>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</si>
  <si>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</si>
  <si>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</si>
  <si>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</si>
  <si>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</si>
  <si>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</si>
  <si>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</si>
  <si>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</si>
  <si>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</si>
  <si>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</si>
  <si>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</si>
  <si>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</si>
  <si>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</si>
  <si>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</si>
  <si>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</si>
  <si>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</si>
  <si>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</si>
  <si>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</si>
  <si>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</si>
  <si>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</si>
  <si>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</si>
  <si>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</si>
  <si>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</si>
  <si>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</si>
  <si>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</si>
  <si>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</si>
  <si>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</si>
  <si>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</si>
  <si>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</si>
  <si>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</si>
  <si>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</si>
  <si>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</si>
  <si>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</si>
  <si>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</si>
  <si>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</si>
  <si>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</si>
  <si>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</si>
  <si>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</si>
  <si>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</si>
  <si>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</si>
  <si>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</si>
  <si>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</si>
  <si>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</si>
  <si>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</si>
  <si>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</si>
  <si>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</si>
  <si>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</si>
  <si>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</si>
  <si>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</si>
  <si>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</si>
  <si>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</si>
  <si>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</si>
  <si>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</si>
  <si>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</si>
  <si>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</si>
  <si>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</si>
  <si>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</si>
  <si>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</si>
  <si>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</si>
  <si>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</si>
  <si>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</si>
  <si>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</si>
  <si>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</si>
  <si>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</si>
  <si>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</si>
  <si>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</si>
  <si>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</si>
  <si>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</si>
  <si>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</si>
  <si>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</si>
  <si>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</si>
  <si>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</si>
  <si>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</si>
  <si>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</si>
  <si>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</si>
  <si>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</si>
  <si>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</si>
  <si>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</si>
  <si>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</si>
  <si>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</si>
  <si>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</si>
  <si>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</si>
  <si>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</si>
  <si>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</si>
  <si>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</si>
  <si>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</si>
  <si>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</si>
  <si>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</si>
  <si>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</si>
  <si>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</si>
  <si>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</si>
  <si>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</si>
  <si>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</si>
  <si>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</si>
  <si>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</si>
  <si>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</si>
  <si>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</si>
  <si>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</si>
  <si>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</si>
  <si>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</si>
  <si>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</si>
  <si>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</si>
  <si>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</si>
  <si>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</si>
  <si>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</si>
  <si>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</si>
  <si>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</si>
  <si>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</si>
  <si>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</si>
  <si>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</si>
  <si>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</si>
  <si>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</si>
  <si>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</si>
  <si>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</si>
  <si>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</si>
  <si>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</si>
  <si>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</si>
  <si>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</si>
  <si>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</si>
  <si>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</si>
  <si>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</si>
  <si>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</si>
  <si>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</si>
  <si>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</si>
  <si>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</si>
  <si>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</si>
  <si>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</si>
  <si>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</si>
  <si>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</si>
  <si>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</si>
  <si>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</si>
  <si>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</si>
  <si>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</si>
  <si>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</si>
  <si>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</si>
  <si>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</si>
  <si>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</si>
  <si>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</si>
  <si>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</si>
  <si>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</si>
  <si>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</si>
  <si>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</si>
  <si>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</si>
  <si>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</si>
  <si>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</si>
  <si>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</si>
  <si>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</si>
  <si>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</si>
  <si>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</si>
  <si>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</si>
  <si>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</si>
  <si>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</si>
  <si>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</si>
  <si>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</si>
  <si>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</si>
  <si>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</si>
  <si>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</si>
  <si>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</si>
  <si>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</si>
  <si>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</si>
  <si>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</si>
  <si>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</si>
  <si>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</si>
  <si>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</si>
  <si>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</si>
  <si>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</si>
  <si>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</si>
  <si>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</si>
  <si>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</si>
  <si>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</si>
  <si>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</si>
  <si>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</si>
  <si>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</si>
  <si>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</si>
  <si>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</si>
  <si>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</si>
  <si>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</si>
  <si>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</si>
  <si>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</si>
  <si>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</si>
  <si>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</si>
  <si>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</si>
  <si>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</si>
  <si>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</si>
  <si>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</si>
  <si>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</si>
  <si>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</si>
  <si>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</si>
  <si>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</si>
  <si>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</si>
  <si>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</si>
  <si>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</si>
  <si>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</si>
  <si>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</si>
  <si>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</si>
  <si>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</si>
  <si>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</si>
  <si>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</si>
  <si>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</si>
  <si>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</si>
  <si>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</si>
  <si>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</si>
  <si>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</si>
  <si>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</si>
  <si>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</si>
  <si>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</si>
  <si>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</si>
  <si>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</si>
  <si>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</si>
  <si>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</si>
  <si>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</si>
  <si>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</si>
  <si>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</si>
  <si>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</si>
  <si>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</si>
  <si>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</si>
  <si>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</si>
  <si>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</si>
  <si>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</si>
  <si>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</si>
  <si>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</si>
  <si>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</si>
  <si>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</si>
  <si>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</si>
  <si>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</si>
  <si>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</si>
  <si>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</si>
  <si>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</si>
  <si>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</si>
  <si>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</si>
  <si>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</si>
  <si>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</si>
  <si>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</si>
  <si>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</si>
  <si>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</si>
  <si>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</si>
  <si>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</si>
  <si>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</si>
  <si>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</si>
  <si>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</si>
  <si>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</si>
  <si>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</si>
  <si>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</si>
  <si>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</si>
  <si>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</si>
  <si>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</si>
  <si>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</si>
  <si>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</si>
  <si>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</si>
  <si>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</si>
  <si>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</si>
  <si>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</si>
  <si>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</si>
  <si>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</si>
  <si>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</si>
  <si>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</si>
  <si>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</si>
  <si>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</si>
  <si>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</si>
  <si>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</si>
  <si>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</si>
  <si>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</si>
  <si>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</si>
  <si>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</si>
  <si>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</si>
  <si>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</si>
  <si>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</si>
  <si>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</si>
  <si>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</si>
  <si>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</si>
  <si>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</si>
  <si>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</si>
  <si>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</si>
  <si>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</si>
  <si>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</si>
  <si>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</si>
  <si>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</si>
  <si>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</si>
  <si>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</si>
  <si>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</si>
  <si>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</si>
  <si>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</si>
  <si>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</si>
  <si>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</si>
  <si>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</si>
  <si>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</si>
  <si>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</si>
  <si>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</si>
  <si>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</si>
  <si>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</si>
  <si>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</si>
  <si>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</si>
  <si>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</si>
  <si>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</si>
  <si>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</si>
  <si>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</si>
  <si>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</si>
  <si>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</si>
  <si>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</si>
  <si>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</si>
  <si>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</si>
  <si>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</si>
  <si>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</si>
  <si>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</si>
  <si>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</si>
  <si>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</si>
  <si>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</si>
  <si>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</si>
  <si>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</si>
  <si>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</si>
  <si>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</si>
  <si>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</si>
  <si>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</si>
  <si>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</si>
  <si>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</si>
  <si>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</si>
  <si>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</si>
  <si>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</si>
  <si>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</si>
  <si>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</si>
  <si>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</si>
  <si>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</si>
  <si>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</si>
  <si>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</si>
  <si>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</si>
  <si>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</si>
  <si>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</si>
  <si>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</si>
  <si>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</si>
  <si>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</si>
  <si>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</si>
  <si>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</si>
  <si>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</si>
  <si>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</si>
  <si>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</si>
  <si>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</si>
  <si>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</si>
  <si>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</si>
  <si>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</si>
  <si>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</si>
  <si>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</si>
  <si>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</si>
  <si>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</si>
  <si>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</si>
  <si>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</si>
  <si>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</si>
  <si>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</si>
  <si>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</si>
  <si>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</si>
  <si>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</si>
  <si>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</si>
  <si>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</si>
  <si>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</si>
  <si>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</si>
  <si>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</si>
  <si>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</si>
  <si>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</si>
  <si>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</si>
  <si>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</si>
  <si>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</si>
  <si>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</si>
  <si>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</si>
  <si>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</si>
  <si>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</si>
  <si>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</si>
  <si>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</si>
  <si>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</si>
  <si>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</si>
  <si>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</si>
  <si>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</si>
  <si>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</si>
  <si>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</si>
  <si>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</si>
  <si>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</si>
  <si>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</si>
  <si>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</si>
  <si>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</si>
  <si>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</si>
  <si>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</si>
  <si>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</si>
  <si>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</si>
  <si>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</si>
  <si>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</si>
  <si>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</si>
  <si>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</si>
  <si>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</si>
  <si>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</si>
  <si>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</si>
  <si>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</si>
  <si>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</si>
  <si>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</si>
  <si>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</si>
  <si>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</si>
  <si>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</si>
  <si>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</si>
  <si>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</si>
  <si>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</si>
  <si>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</si>
  <si>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</si>
  <si>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</si>
  <si>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</si>
  <si>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</si>
  <si>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</si>
  <si>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</si>
  <si>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</si>
  <si>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</si>
  <si>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</si>
  <si>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</si>
  <si>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</si>
  <si>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</si>
  <si>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</si>
  <si>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</si>
  <si>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</si>
  <si>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</si>
  <si>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</si>
  <si>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</si>
  <si>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</si>
  <si>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</si>
  <si>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</si>
  <si>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</si>
  <si>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</si>
  <si>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</si>
  <si>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</si>
  <si>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</si>
  <si>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</si>
  <si>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</si>
  <si>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</si>
  <si>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</si>
  <si>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</si>
  <si>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</si>
  <si>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</si>
  <si>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</si>
  <si>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</si>
  <si>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</si>
  <si>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</si>
  <si>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</si>
  <si>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</si>
  <si>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</si>
  <si>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</si>
  <si>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</si>
  <si>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</si>
  <si>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</si>
  <si>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</si>
  <si>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</si>
  <si>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</si>
  <si>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</si>
  <si>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</si>
  <si>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</si>
  <si>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</si>
  <si>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</si>
  <si>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</si>
  <si>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</si>
  <si>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</si>
  <si>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</si>
  <si>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</si>
  <si>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</si>
  <si>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</si>
  <si>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</si>
  <si>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</si>
  <si>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</si>
  <si>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</si>
  <si>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</si>
  <si>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</si>
  <si>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</si>
  <si>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</si>
  <si>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</si>
  <si>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</si>
  <si>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</si>
  <si>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</si>
  <si>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</si>
  <si>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</si>
  <si>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</si>
  <si>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</si>
  <si>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</si>
  <si>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</si>
  <si>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</si>
  <si>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</si>
  <si>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</si>
  <si>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</si>
  <si>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</si>
  <si>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</si>
  <si>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</si>
  <si>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</si>
  <si>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</si>
  <si>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</si>
  <si>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</si>
  <si>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</si>
  <si>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</si>
  <si>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</si>
  <si>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</si>
  <si>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</si>
  <si>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</si>
  <si>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</si>
  <si>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</si>
  <si>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</si>
  <si>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</si>
  <si>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</si>
  <si>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</si>
  <si>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</si>
  <si>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</si>
  <si>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</si>
  <si>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</si>
  <si>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</si>
  <si>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</si>
  <si>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</si>
  <si>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</si>
  <si>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</si>
  <si>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</si>
  <si>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</si>
  <si>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</si>
  <si>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</si>
  <si>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</si>
  <si>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</si>
  <si>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</si>
  <si>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</si>
  <si>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</si>
  <si>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</si>
  <si>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</si>
  <si>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</si>
  <si>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</si>
  <si>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</si>
  <si>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</si>
  <si>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</si>
  <si>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</si>
  <si>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</si>
  <si>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</si>
  <si>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</si>
  <si>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</si>
  <si>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</si>
  <si>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</si>
  <si>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</si>
  <si>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</si>
  <si>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</si>
  <si>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</si>
  <si>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</si>
  <si>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</si>
  <si>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</si>
  <si>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</si>
  <si>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</si>
  <si>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</si>
  <si>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</si>
  <si>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</si>
  <si>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</si>
  <si>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</si>
  <si>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</si>
  <si>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</si>
  <si>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</si>
  <si>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</si>
  <si>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</si>
  <si>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</si>
  <si>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</si>
  <si>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</si>
  <si>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</si>
  <si>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</si>
  <si>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</si>
  <si>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</si>
  <si>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</si>
  <si>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</si>
  <si>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</si>
  <si>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</si>
  <si>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</si>
  <si>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</si>
  <si>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</si>
  <si>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</si>
  <si>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</si>
  <si>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</si>
  <si>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</si>
  <si>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</si>
  <si>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</si>
  <si>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</si>
  <si>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</si>
  <si>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</si>
  <si>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</si>
  <si>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</si>
  <si>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</si>
  <si>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</si>
  <si>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</si>
  <si>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</si>
  <si>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</si>
  <si>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</si>
  <si>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</si>
  <si>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</si>
  <si>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</si>
  <si>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</si>
  <si>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</si>
  <si>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</si>
  <si>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</si>
  <si>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</si>
  <si>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</si>
  <si>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</si>
  <si>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</si>
  <si>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</si>
  <si>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</si>
  <si>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</si>
  <si>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</si>
  <si>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</si>
  <si>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</si>
  <si>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</si>
  <si>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</si>
  <si>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</si>
  <si>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</si>
  <si>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</si>
  <si>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</si>
  <si>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</si>
  <si>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</si>
  <si>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</si>
  <si>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</si>
  <si>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</si>
  <si>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</si>
  <si>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</si>
  <si>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</si>
  <si>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</si>
  <si>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</si>
  <si>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</si>
  <si>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</si>
  <si>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</si>
  <si>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</si>
  <si>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</si>
  <si>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</si>
  <si>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</si>
  <si>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</si>
  <si>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</si>
  <si>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</si>
  <si>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</si>
  <si>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</si>
  <si>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</si>
  <si>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</si>
  <si>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</si>
  <si>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</si>
  <si>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</si>
  <si>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</si>
  <si>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</si>
  <si>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</si>
  <si>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</si>
  <si>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</si>
  <si>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</si>
  <si>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</si>
  <si>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</si>
  <si>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</si>
  <si>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</si>
  <si>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</si>
  <si>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</si>
  <si>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</si>
  <si>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</si>
  <si>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</si>
  <si>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</si>
  <si>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</si>
  <si>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</si>
  <si>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</si>
  <si>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</si>
  <si>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</si>
  <si>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</si>
  <si>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</si>
  <si>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</si>
  <si>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</si>
  <si>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</si>
  <si>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</si>
  <si>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</si>
  <si>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</si>
  <si>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</si>
  <si>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</si>
  <si>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</si>
  <si>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</si>
  <si>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</si>
  <si>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</si>
  <si>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</si>
  <si>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</si>
  <si>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</si>
  <si>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</si>
  <si>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</si>
  <si>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</si>
  <si>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</si>
  <si>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</si>
  <si>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</si>
  <si>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</si>
  <si>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</si>
  <si>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</si>
  <si>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</si>
  <si>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</si>
  <si>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</si>
  <si>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</si>
  <si>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</si>
  <si>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</si>
  <si>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</si>
  <si>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</si>
  <si>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</si>
  <si>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</si>
  <si>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</si>
  <si>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</si>
  <si>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</si>
  <si>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</si>
  <si>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</si>
  <si>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</si>
  <si>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</si>
  <si>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</si>
  <si>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</si>
  <si>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</si>
  <si>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</si>
  <si>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</si>
  <si>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</si>
  <si>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</si>
  <si>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</si>
  <si>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</si>
  <si>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</si>
  <si>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</si>
  <si>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</si>
  <si>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</si>
  <si>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</si>
  <si>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</si>
  <si>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</si>
  <si>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</si>
  <si>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</si>
  <si>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</si>
  <si>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</si>
  <si>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</si>
  <si>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</si>
  <si>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</si>
  <si>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</si>
  <si>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</si>
  <si>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</si>
  <si>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</si>
  <si>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</si>
  <si>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</si>
  <si>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</si>
  <si>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</si>
  <si>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</si>
  <si>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</si>
  <si>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</si>
  <si>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</si>
  <si>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</si>
  <si>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</si>
  <si>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</si>
  <si>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</si>
  <si>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</si>
  <si>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</si>
  <si>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</si>
  <si>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</si>
  <si>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</si>
  <si>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</si>
  <si>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</si>
  <si>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</si>
  <si>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</si>
  <si>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</si>
  <si>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</si>
  <si>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</si>
  <si>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</si>
  <si>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</si>
  <si>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</si>
  <si>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</si>
  <si>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</si>
  <si>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</si>
  <si>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</si>
  <si>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</si>
  <si>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</si>
  <si>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</si>
  <si>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</si>
  <si>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</si>
  <si>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</si>
  <si>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</si>
  <si>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</si>
  <si>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</si>
  <si>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</si>
  <si>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</si>
  <si>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</si>
  <si>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</si>
  <si>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</si>
  <si>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</si>
  <si>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</si>
  <si>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</si>
  <si>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</si>
  <si>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</si>
  <si>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</si>
  <si>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</si>
  <si>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</si>
  <si>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</si>
  <si>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</si>
  <si>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</si>
  <si>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</si>
  <si>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</si>
  <si>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</si>
  <si>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</si>
  <si>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</si>
  <si>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</si>
  <si>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</si>
  <si>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</si>
  <si>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</si>
  <si>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</si>
  <si>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</si>
  <si>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</si>
  <si>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</si>
  <si>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</si>
  <si>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</si>
  <si>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</si>
  <si>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</si>
  <si>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</si>
  <si>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</si>
  <si>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</si>
  <si>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</si>
  <si>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</si>
  <si>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</si>
  <si>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</si>
  <si>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</si>
  <si>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</si>
  <si>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</si>
  <si>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</si>
  <si>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</si>
  <si>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</si>
  <si>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</si>
  <si>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</si>
  <si>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</si>
  <si>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</si>
  <si>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</si>
  <si>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</si>
  <si>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</si>
  <si>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</si>
  <si>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</si>
  <si>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</si>
  <si>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</si>
  <si>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</si>
  <si>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</si>
  <si>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</si>
  <si>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</si>
  <si>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</si>
  <si>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</si>
  <si>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</si>
  <si>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</si>
  <si>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</si>
  <si>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</si>
  <si>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</si>
  <si>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</si>
  <si>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</si>
  <si>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</si>
  <si>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</si>
  <si>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</si>
  <si>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</si>
  <si>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</si>
  <si>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</si>
  <si>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</si>
  <si>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</si>
  <si>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</si>
  <si>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</si>
  <si>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</si>
  <si>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</si>
  <si>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</si>
  <si>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</si>
  <si>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</si>
  <si>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</si>
  <si>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</si>
  <si>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</si>
  <si>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</si>
  <si>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</si>
  <si>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</si>
  <si>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</si>
  <si>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</si>
  <si>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</si>
  <si>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</si>
  <si>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</si>
  <si>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</si>
  <si>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</si>
  <si>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</si>
  <si>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</si>
  <si>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</si>
  <si>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</si>
  <si>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</si>
  <si>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</si>
  <si>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</si>
  <si>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</si>
  <si>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</si>
  <si>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</si>
  <si>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</si>
  <si>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</si>
  <si>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</si>
  <si>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</si>
  <si>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</si>
  <si>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</si>
  <si>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</si>
  <si>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</si>
  <si>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</si>
  <si>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</si>
  <si>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</si>
  <si>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</si>
  <si>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</si>
  <si>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</si>
  <si>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</si>
  <si>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</si>
  <si>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</si>
  <si>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</si>
  <si>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</si>
  <si>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</si>
  <si>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</si>
  <si>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</si>
  <si>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</si>
  <si>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</si>
  <si>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</si>
  <si>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</si>
  <si>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</si>
  <si>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</si>
  <si>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</si>
  <si>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</si>
  <si>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</si>
  <si>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</si>
  <si>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</si>
  <si>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</si>
  <si>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</si>
  <si>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</si>
  <si>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</si>
  <si>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</si>
  <si>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</si>
  <si>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</si>
  <si>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</si>
  <si>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</si>
  <si>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</si>
  <si>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</si>
  <si>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</si>
  <si>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</si>
  <si>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</si>
  <si>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</si>
  <si>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</si>
  <si>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</si>
  <si>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</si>
  <si>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</si>
  <si>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</si>
  <si>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</si>
  <si>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</si>
  <si>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</si>
  <si>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</si>
  <si>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</si>
  <si>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</si>
  <si>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</si>
  <si>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</si>
  <si>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</si>
  <si>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</si>
  <si>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</si>
  <si>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</si>
  <si>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</si>
  <si>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</si>
  <si>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PCM-20251007-00000871</t>
  </si>
  <si>
    <t xml:space="preserve">Restored by PG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</si>
  <si>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</si>
  <si>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</si>
  <si>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</si>
  <si>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</si>
  <si>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</si>
  <si>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</si>
  <si>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PCM-20251007-00000712</t>
  </si>
  <si>
    <t>sceco cut in area and team saving hub site YLM0161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</si>
  <si>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</si>
  <si>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</si>
  <si>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</si>
  <si>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</si>
  <si>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PCM-20251007-00000905</t>
  </si>
  <si>
    <t>EM Team at site TS</t>
  </si>
  <si>
    <t>TT-20251007-01030</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</si>
  <si>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</si>
  <si>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</si>
  <si>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</si>
  <si>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</si>
  <si>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</si>
  <si>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</si>
  <si>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</si>
  <si>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 // AT gate wait access</t>
  </si>
  <si>
    <t>PCM-20251007-00001024</t>
  </si>
  <si>
    <t xml:space="preserve">Lte sectors flapping due to REC module faulty // ETA 75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</si>
</sst>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9" totalsRowShown="0" headerRowDxfId="157" dataDxfId="156" headerRowBorderDxfId="154" tableBorderDxfId="155" totalsRowBorderDxfId="153">
  <autoFilter ref="A1:CJ2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0" totalsRowShown="0" headerRowDxfId="48" dataDxfId="47" headerRowBorderDxfId="45" tableBorderDxfId="46" totalsRowBorderDxfId="44">
  <autoFilter ref="A1:L4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9" totalsRowShown="0" headerRowDxfId="31" dataDxfId="30" headerRowBorderDxfId="28" tableBorderDxfId="29">
  <autoFilter ref="A1:L1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58" totalsRowShown="0" headerRowDxfId="15" dataDxfId="14" headerRowBorderDxfId="12" tableBorderDxfId="13">
  <autoFilter ref="A1:L2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8"/>
  <sheetViews>
    <sheetView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274.53716562499903</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45937.485591550925</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45937.485591550925</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45937.485591550925</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45937.485591550925</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45937.485591550925</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45937.485591550925</v>
      </c>
      <c r="H8" s="150"/>
      <c r="I8" s="148" t="str">
        <f>IFERROR(VLOOKUP(D8,DB!A:F,6,0),"")</f>
        <v/>
      </c>
      <c r="J8" s="65" t="str">
        <f>IFERROR(VLOOKUP(D8,DB!A:G,7,0),"")</f>
        <v/>
      </c>
      <c r="K8" s="152"/>
      <c r="L8" s="153" t="str">
        <f>IFERROR(VLOOKUP(D8,DB!A:I,9,0),"")</f>
        <v/>
      </c>
    </row>
    <row r="9" spans="1:12" ht="15" customHeight="1">
      <c r="A9" s="147"/>
      <c r="B9" s="148" t="str">
        <f>IFERROR(VLOOKUP(D9,DB!A:K,11,0),"")</f>
        <v/>
      </c>
      <c r="C9" s="148"/>
      <c r="D9" s="152"/>
      <c r="E9" s="149"/>
      <c r="F9" s="150"/>
      <c r="G9" s="151">
        <f ca="1">IFERROR(NOW()-F9,"")</f>
        <v>45937.485591550925</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45937.485591550925</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45937.485591550925</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45937.485591550925</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45937.485591550925</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45937.485591550925</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45937.485591550925</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45937.485591550925</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45937.485591550925</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45937.485591550925</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45937.485591550925</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45937.485591550925</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45937.485591550925</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45937.485591550925</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45937.485591550925</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45937.485591550925</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45937.485591550925</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45937.485591550925</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45937.485591550925</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45937.485591550925</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45937.485591550925</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45937.485591550925</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45937.485591550925</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45937.485591550925</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45937.485591550925</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45937.485591550925</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45937.485591550925</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45937.485591550925</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45937.485591550925</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45937.485591550925</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45937.485591550925</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45937.485591550925</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45937.485591550925</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45937.485591550925</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45937.485591550925</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45937.485591550925</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45937.485591550925</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45937.485591550925</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45937.485591550925</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45937.485591550925</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45937.485591550925</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45937.485591550925</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45937.485591550925</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45937.485591550925</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45937.485591550925</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45937.485591550925</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45937.485591550925</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45937.485591550925</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45937.485591550925</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45937.485591550925</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45937.485591550925</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45937.485591550925</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45937.485591550925</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45937.485591550925</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45937.485591550925</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45937.485591550925</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45937.485591550925</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45937.485591550925</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45937.485591550925</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45937.485591550925</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45937.485591550925</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45937.485591550925</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45937.485591550925</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45937.485591550925</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45937.485591550925</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45937.485591550925</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45937.485591550925</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45937.485591550925</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45937.485591550925</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45937.485591550925</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45937.485591550925</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45937.485591550925</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45937.485591550925</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45937.485591550925</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45937.485591550925</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45937.485591550925</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45937.485591550925</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45937.485591550925</v>
      </c>
      <c r="H86" s="150"/>
      <c r="I86" s="148" t="str">
        <f>IFERROR(VLOOKUP(D86,DB!A:F,6,0),"")</f>
        <v/>
      </c>
      <c r="J86" s="65" t="str">
        <f>IFERROR(VLOOKUP(D86,DB!A:G,7,0),"")</f>
        <v/>
      </c>
      <c r="K86" s="152"/>
      <c r="L86" s="153" t="str">
        <f>IFERROR(VLOOKUP(D86,DB!A:I,9,0),"")</f>
        <v/>
      </c>
    </row>
    <row r="87" spans="1:12" ht="15" customHeight="1">
      <c r="A87" s="147"/>
      <c r="B87" s="148" t="str">
        <f>IFERROR(VLOOKUP(D87,DB!A:K,11,0),"")</f>
        <v/>
      </c>
      <c r="C87" s="148"/>
      <c r="D87" s="148"/>
      <c r="E87" s="149"/>
      <c r="F87" s="150"/>
      <c r="G87" s="151">
        <f ca="1">IFERROR(NOW()-F87,"")</f>
        <v>45937.485591550925</v>
      </c>
      <c r="H87" s="150"/>
      <c r="I87" s="148" t="str">
        <f>IFERROR(VLOOKUP(D87,DB!A:F,6,0),"")</f>
        <v/>
      </c>
      <c r="J87" s="65" t="str">
        <f>IFERROR(VLOOKUP(D87,DB!A:G,7,0),"")</f>
        <v/>
      </c>
      <c r="K87" s="152"/>
      <c r="L87" s="153" t="str">
        <f>IFERROR(VLOOKUP(D87,DB!A:I,9,0),"")</f>
        <v/>
      </c>
    </row>
    <row r="88" spans="1:12" ht="15" customHeight="1">
      <c r="A88" s="147"/>
      <c r="B88" s="148" t="str">
        <f>IFERROR(VLOOKUP(D88,DB!A:K,11,0),"")</f>
        <v/>
      </c>
      <c r="C88" s="148"/>
      <c r="D88" s="148"/>
      <c r="E88" s="149"/>
      <c r="F88" s="150"/>
      <c r="G88" s="151">
        <f ca="1">IFERROR(NOW()-F88,"")</f>
        <v>45937.485591550925</v>
      </c>
      <c r="H88" s="150"/>
      <c r="I88" s="148" t="str">
        <f>IFERROR(VLOOKUP(D88,DB!A:F,6,0),"")</f>
        <v/>
      </c>
      <c r="J88" s="65" t="str">
        <f>IFERROR(VLOOKUP(D88,DB!A:G,7,0),"")</f>
        <v/>
      </c>
      <c r="K88" s="152"/>
      <c r="L88" s="153" t="str">
        <f>IFERROR(VLOOKUP(D88,DB!A:I,9,0),"")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9"/>
  <sheetViews>
    <sheetView workbookViewId="0">
      <selection activeCell="D7" sqre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130.75850821759377</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112.4857535879637</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1</v>
      </c>
      <c r="D5" s="18" t="s">
        <v>25408</v>
      </c>
      <c r="E5" s="123" t="s">
        <v>38964</v>
      </c>
      <c r="F5" s="124">
        <v>45937.395624999997</v>
      </c>
      <c r="G5" s="125">
        <f ca="1">IFERROR(NOW()-F5,"-")</f>
        <v>8.9966550927783828E-2</v>
      </c>
      <c r="H5" s="124">
        <v>45937.390069444446</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45937.485591550925</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45937.485591550925</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45937.485591550925</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45937.485591550925</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45937.485591550925</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45937.485591550925</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45937.485591550925</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45937.485591550925</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45937.485591550925</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45937.485591550925</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45937.485591550925</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45937.485591550925</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45937.485591550925</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45937.485591550925</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45937.485591550925</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45937.485591550925</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45937.485591550925</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45937.485591550925</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45937.485591550925</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45937.485591550925</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45937.485591550925</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45937.485591550925</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45937.485591550925</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45937.485591550925</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45937.485591550925</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45937.485591550925</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45937.485591550925</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45937.485591550925</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45937.485591550925</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45937.485591550925</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45937.485591550925</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45937.485591550925</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45937.485591550925</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45937.485591550925</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45937.485591550925</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45937.485591550925</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45937.485591550925</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45937.485591550925</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45937.485591550925</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45937.485591550925</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45937.485591550925</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45937.485591550925</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45937.485591550925</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45937.485591550925</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45937.485591550925</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45937.485591550925</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45937.485591550925</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45937.485591550925</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45937.485591550925</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45937.485591550925</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45937.485591550925</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45937.485591550925</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45937.485591550925</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45937.485591550925</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45937.485591550925</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45937.485591550925</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45937.485591550925</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45937.485591550925</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45937.485591550925</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45937.485591550925</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45937.485591550925</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45937.485591550925</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45937.485591550925</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45937.485591550925</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45937.485591550925</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45937.485591550925</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45937.485591550925</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45937.485591550925</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45937.485591550925</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45937.485591550925</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45937.485591550925</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45937.485591550925</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45937.485591550925</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45937.485591550925</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45937.485591550925</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45937.485591550925</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45937.485591550925</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45937.485591550925</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45937.485591550925</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45937.485591550925</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45937.485591550925</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45937.485591550925</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45937.485591550925</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45937.485591550925</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45937.485591550925</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45937.485591550925</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45937.485591550925</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45937.485591550925</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45937.485591550925</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45937.485591550925</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45937.485591550925</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45937.485591550925</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45937.485591550925</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45937.485591550925</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45937.485591550925</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45937.485591550925</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45937.485591550925</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45937.485591550925</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45937.485591550925</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45937.485591550925</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45937.485591550925</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45937.485591550925</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45937.485591550925</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45937.485591550925</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45937.485591550925</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45937.485591550925</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45937.485591550925</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45937.485591550925</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45937.485591550925</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45937.485591550925</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45937.485591550925</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45937.485591550925</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45937.485591550925</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45937.485591550925</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45937.485591550925</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45937.485591550925</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45937.485591550925</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45937.485591550925</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45937.485591550925</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45937.485591550925</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45937.485591550925</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45937.485591550925</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45937.485591550925</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45937.485591550925</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45937.485591550925</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45937.485591550925</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45937.485591550925</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45937.485591550925</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45937.485591550925</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45937.485591550925</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45937.485591550925</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45937.485591550925</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45937.485591550925</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45937.485591550925</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45937.485591550925</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45937.485591550925</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45937.485591550925</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45937.485591550925</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45937.485591550925</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45937.485591550925</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45937.485591550925</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45937.485591550925</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45937.485591550925</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45937.485591550925</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45937.485591550925</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45937.485591550925</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45937.485591550925</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45937.485591550925</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45937.485591550925</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45937.485591550925</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45937.485591550925</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45937.485591550925</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45937.485591550925</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45937.485591550925</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45937.485591550925</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45937.485591550925</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45937.485591550925</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45937.485591550925</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45937.485591550925</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45937.485591550925</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45937.485591550925</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45937.485591550925</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45937.485591550925</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45937.485591550925</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45937.485591550925</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45937.485591550925</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45937.485591550925</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45937.485591550925</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45937.485591550925</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45937.485591550925</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45937.485591550925</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45937.485591550925</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45937.485591550925</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45937.485591550925</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45937.485591550925</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45937.485591550925</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45937.485591550925</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45937.485591550925</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45937.485591550925</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45937.485591550925</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45937.485591550925</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45937.485591550925</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45937.485591550925</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45937.485591550925</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45937.485591550925</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45937.485591550925</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45937.485591550925</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45937.485591550925</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45937.485591550925</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45937.485591550925</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45937.485591550925</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45937.485591550925</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45937.485591550925</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45937.485591550925</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45937.485591550925</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45937.485591550925</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45937.485591550925</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45937.485591550925</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45937.485591550925</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45937.485591550925</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45937.485591550925</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45937.485591550925</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45937.485591550925</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45937.485591550925</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45937.485591550925</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45937.485591550925</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45937.485591550925</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45937.485591550925</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45937.485591550925</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45937.485591550925</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45937.485591550925</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45937.485591550925</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45937.485591550925</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45937.485591550925</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45937.485591550925</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45937.485591550925</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45937.485591550925</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45937.485591550925</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45937.485591550925</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45937.485591550925</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45937.485591550925</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45937.485591550925</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45937.485591550925</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45937.485591550925</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45937.485591550925</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45937.485591550925</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45937.485591550925</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45937.485591550925</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45937.485591550925</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45937.485591550925</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45937.485591550925</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45937.485591550925</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row r="238" spans="1:88" ht="31.5" customHeight="1">
      <c r="A238" s="122"/>
      <c r="B238" s="18" t="str">
        <f>IFERROR(VLOOKUP(D238,DB!A:K,11,0),"")</f>
        <v/>
      </c>
      <c r="C238" s="18"/>
      <c r="D238" s="18"/>
      <c r="E238" s="123"/>
      <c r="F238" s="124"/>
      <c r="G238" s="125">
        <f ca="1">IFERROR(NOW()-F238,"-")</f>
        <v>45937.485591550925</v>
      </c>
      <c r="H238" s="124"/>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0"/>
    </row>
    <row r="239" spans="1:88" ht="31.5" customHeight="1">
      <c r="A239" s="122"/>
      <c r="B239" s="18" t="str">
        <f>IFERROR(VLOOKUP(D239,DB!A:K,11,0),"")</f>
        <v/>
      </c>
      <c r="C239" s="18"/>
      <c r="D239" s="18"/>
      <c r="E239" s="123"/>
      <c r="F239" s="124"/>
      <c r="G239" s="125">
        <f ca="1">IFERROR(NOW()-F239,"-")</f>
        <v>45937.485591550925</v>
      </c>
      <c r="H239" s="124"/>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0"/>
    </row>
  </sheetData>
  <dataValidations count="2">
    <dataValidation allowBlank="1" showInputMessage="1" showErrorMessage="1" sqref="E1" xr:uid="{4D935161-CDD3-4592-B877-3FB59C99E142}"/>
    <dataValidation type="list" allowBlank="1" showInputMessage="1" showErrorMessage="1" sqref="E3:E2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45937.485591550925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45937.485591550925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45937.485591550925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45937.485591550925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45937.485591550925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45937.485591550925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45937.485591550925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45937.485591550925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45937.485591550925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45937.485591550925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45937.485591550925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45937.485591550925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45937.485591550925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45937.485591550925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45937.485591550925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45937.485591550925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45937.485591550925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45937.485591550925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45937.485591550925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45937.485591550925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45937.485591550925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45937.485591550925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45937.485591550925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45937.485591550925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45937.485591550925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45937.485591550925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45937.485591550925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45937.485591550925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45937.485591550925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45937.485591550925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45937.485591550925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45937.485591550925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45937.485591550925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45937.485591550925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45937.485591550925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45937.485591550925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45937.485591550925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45937.485591550925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45937.485591550925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45937.485591550925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45937.485591550925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45937.485591550925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45937.485591550925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45937.485591550925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45937.485591550925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45937.485591550925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45937.485591550925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45937.485591550925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45937.485591550925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45937.485591550925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45937.485591550925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45937.485591550925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45937.485591550925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45937.485591550925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45937.485591550925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45937.485591550925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45937.485591550925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45937.485591550925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45937.485591550925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45937.485591550925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45937.485591550925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45937.485591550925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45937.485591550925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45937.485591550925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45937.485591550925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45937.485591550925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45937.485591550925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45937.485591550925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45937.485591550925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45937.485591550925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45937.485591550925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45937.485591550925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45937.485591550925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45937.485591550925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45937.485591550925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45937.485591550925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45937.485591550925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45937.485591550925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45937.485591550925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45937.485591550925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45937.485591550925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45937.485591550925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45937.485591550925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45937.485591550925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45937.485591550925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45937.485591550925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45937.485591550925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45937.485591550925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45937.485591550925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45937.485591550925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45937.485591550925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45937.485591550925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45937.485591550925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45937.485591550925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45937.485591550925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45937.485591550925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45937.485591550925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45937.485591550925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45937.485591550925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45937.485591550925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45937.485591550925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45937.485591550925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45937.485591550925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45937.485591550925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45937.485591550925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45937.485591550925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45937.485591550925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45937.485591550925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45937.485591550925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45937.485591550925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45937.485591550925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45937.485591550925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45937.485591550925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45937.485591550925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45937.485591550925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45937.485591550925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45937.485591550925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45937.485591550925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45937.485591550925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45937.485591550925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45937.485591550925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45937.485591550925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45937.485591550925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45937.485591550925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45937.485591550925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45937.485591550925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45937.485591550925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45937.485591550925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45937.485591550925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45937.485591550925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45937.485591550925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45937.485591550925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45937.485591550925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45937.485591550925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45937.485591550925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45937.485591550925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45937.485591550925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45937.485591550925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45937.485591550925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45937.485591550925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45937.485591550925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45937.485591550925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45937.485591550925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45937.485591550925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45937.485591550925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45937.485591550925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45937.485591550925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45937.485591550925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45937.485591550925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45937.485591550925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45937.485591550925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45937.485591550925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45937.485591550925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45937.485591550925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45937.485591550925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45937.485591550925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45937.485591550925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45937.485591550925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45937.485591550925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45937.485591550925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45937.485591550925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45937.485591550925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45937.485591550925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45937.485591550925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45937.485591550925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45937.485591550925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45937.485591550925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45937.485591550925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45937.485591550925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45937.485591550925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45937.485591550925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45937.485591550925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45937.485591550925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45937.485591550925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45937.485591550925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45937.485591550925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45937.485591550925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45937.485591550925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45937.485591550925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45937.485591550925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45937.485591550925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45937.485591550925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45937.485591550925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45937.485591550925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45937.485591550925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45937.485591550925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45937.485591550925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45937.485591550925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45937.485591550925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45937.485591550925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45937.485591550925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45937.485591550925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45937.485591550925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45937.485591550925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45937.485591550925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45937.485591550925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45937.485591550925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45937.485591550925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45937.485591550925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45937.485591550925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45937.485591550925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45937.485591550925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45937.485591550925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45937.485591550925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45937.485591550925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45937.485591550925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45937.485591550925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45937.485591550925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45937.485591550925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45937.485591550925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45937.485591550925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45937.485591550925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45937.485591550925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45937.485591550925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45937.485591550925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45937.485591550925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45937.485591550925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45937.485591550925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45937.485591550925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45937.485591550925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45937.485591550925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45937.485591550925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45937.485591550925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45937.485591550925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45937.485591550925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45937.485591550925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45937.485591550925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45937.485591550925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45937.485591550925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45937.485591550925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45937.485591550925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45937.485591550925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45937.485591550925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45937.485591550925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45937.485591550925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45937.485591550925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45937.485591550925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45937.485591550925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45937.485591550925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45937.485591550925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45937.485591550925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45937.485591550925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45937.485591550925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45937.485591550925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45937.485591550925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45937.485591550925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45937.485591550925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45937.485591550925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45937.485591550925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45937.485591550925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45937.485591550925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45937.485591550925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45937.485591550925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45937.485591550925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45937.485591550925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45937.485591550925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45937.485591550925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45937.485591550925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45937.485591550925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45937.485591550925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45937.485591550925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45937.485591550925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45937.485591550925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45937.485591550925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45937.485591550925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45937.485591550925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45937.485591550925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45937.485591550925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45937.485591550925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45937.485591550925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45937.485591550925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45937.485591550925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45937.485591550925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45937.485591550925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45937.485591550925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45937.485591550925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45937.485591550925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45937.485591550925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45937.485591550925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45937.485591550925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45937.485591550925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45937.485591550925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45937.485591550925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45937.485591550925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45937.485591550925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45937.485591550925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45937.485591550925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45937.485591550925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45937.485591550925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45937.485591550925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45937.485591550925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45937.485591550925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45937.485591550925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45937.485591550925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45937.485591550925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45937.485591550925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45937.485591550925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45937.485591550925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45937.485591550925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45937.485591550925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45937.485591550925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45937.485591550925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45937.485591550925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45937.485591550925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45937.485591550925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45937.485591550925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45937.485591550925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45937.485591550925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45937.485591550925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45937.485591550925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45937.485591550925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45937.485591550925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45937.485591550925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45937.485591550925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45937.485591550925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45937.485591550925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45937.485591550925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45937.485591550925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45937.485591550925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45937.485591550925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45937.485591550925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45937.485591550925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45937.485591550925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45937.485591550925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45937.485591550925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45937.485591550925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45937.485591550925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45937.485591550925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45937.485591550925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45937.485591550925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45937.485591550925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45937.485591550925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45937.485591550925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45937.485591550925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45937.485591550925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45937.485591550925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45937.485591550925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45937.485591550925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45937.485591550925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45937.485591550925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45937.485591550925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45937.485591550925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45937.485591550925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45937.485591550925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45937.485591550925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45937.485591550925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45937.485591550925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45937.485591550925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45937.485591550925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45937.485591550925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45937.485591550925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45937.485591550925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45937.485591550925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45937.485591550925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45937.485591550925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45937.485591550925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45937.485591550925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45937.485591550925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45937.485591550925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45937.485591550925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45937.485591550925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45937.485591550925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45937.485591550925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45937.485591550925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45937.485591550925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45937.485591550925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45937.485591550925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45937.485591550925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45937.485591550925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45937.485591550925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45937.485591550925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45937.485591550925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45937.485591550925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45937.485591550925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45937.485591550925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45937.485591550925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45937.485591550925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45937.485591550925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45937.485591550925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45937.485591550925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45937.485591550925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45937.485591550925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45937.485591550925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45937.485591550925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45937.485591550925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45937.485591550925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45937.485591550925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45937.485591550925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45937.485591550925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45937.485591550925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45937.485591550925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45937.485591550925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45937.485591550925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45937.485591550925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45937.485591550925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45937.485591550925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45937.485591550925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45937.485591550925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45937.485591550925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45937.485591550925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45937.485591550925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45937.485591550925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45937.485591550925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45937.485591550925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45937.485591550925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45937.485591550925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45937.485591550925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45937.485591550925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45937.485591550925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45937.485591550925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45937.485591550925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45937.485591550925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45937.485591550925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45937.485591550925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45937.485591550925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45937.485591550925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45937.485591550925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45937.485591550925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45937.485591550925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45937.485591550925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45937.485591550925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45937.485591550925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45937.485591550925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45937.485591550925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45937.485591550925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45937.485591550925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45937.485591550925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45937.485591550925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45937.485591550925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45937.485591550925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45937.485591550925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45937.485591550925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45937.485591550925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45937.485591550925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45937.485591550925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45937.485591550925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45937.485591550925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45937.485591550925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45937.485591550925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45937.485591550925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45937.485591550925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45937.485591550925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45937.485591550925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45937.485591550925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45937.485591550925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45937.485591550925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45937.485591550925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45937.485591550925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45937.485591550925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45937.485591550925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45937.485591550925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45937.485591550925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45937.485591550925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45937.485591550925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45937.485591550925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45937.485591550925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45937.485591550925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45937.485591550925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45937.485591550925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45937.485591550925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45937.485591550925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45937.485591550925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45937.485591550925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45937.485591550925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45937.485591550925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45937.485591550925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45937.485591550925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45937.485591550925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45937.485591550925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45937.485591550925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45937.485591550925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45937.485591550925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45937.485591550925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45937.485591550925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45937.485591550925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45937.485591550925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45937.485591550925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45937.485591550925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45937.485591550925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45937.485591550925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45937.485591550925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45937.485591550925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45937.485591550925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45937.485591550925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45937.485591550925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45937.485591550925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45937.485591550925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45937.485591550925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45937.485591550925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45937.485591550925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45937.485591550925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45937.485591550925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45937.485591550925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45937.485591550925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45937.485591550925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45937.485591550925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45937.485591550925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45937.485591550925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45937.485591550925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45937.485591550925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45937.485591550925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45937.485591550925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45937.485591550925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45937.485591550925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45937.485591550925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45937.485591550925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45937.485591550925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45937.485591550925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45937.485591550925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45937.485591550925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45937.485591550925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45937.485591550925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45937.485591550925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45937.485591550925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45937.485591550925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45937.485591550925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45937.485591550925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45937.485591550925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45937.485591550925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45937.485591550925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45937.485591550925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45937.485591550925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45937.485591550925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45937.485591550925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45937.485591550925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45937.485591550925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45937.485591550925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45937.485591550925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45937.485591550925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45937.485591550925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45937.485591550925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45937.485591550925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45937.485591550925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45937.485591550925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45937.485591550925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45937.485591550925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45937.485591550925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45937.485591550925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45937.485591550925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45937.485591550925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45937.485591550925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45937.485591550925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45937.485591550925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45937.485591550925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45937.485591550925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45937.485591550925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45937.485591550925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45937.485591550925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45937.485591550925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45937.485591550925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45937.485591550925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45937.485591550925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45937.485591550925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45937.485591550925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45937.485591550925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45937.485591550925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45937.485591550925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45937.485591550925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45937.485591550925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45937.485591550925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45937.485591550925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45937.485591550925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45937.485591550925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45937.485591550925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45937.485591550925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45937.485591550925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45937.485591550925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45937.485591550925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45937.485591550925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45937.485591550925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45937.485591550925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45937.485591550925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45937.485591550925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45937.485591550925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45937.485591550925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45937.485591550925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45937.485591550925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45937.485591550925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45937.485591550925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45937.485591550925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45937.485591550925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45937.485591550925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45937.485591550925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45937.485591550925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45937.485591550925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45937.485591550925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45937.485591550925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45937.485591550925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45937.485591550925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45937.485591550925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45937.485591550925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45937.485591550925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45937.485591550925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45937.485591550925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45937.485591550925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45937.485591550925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45937.485591550925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45937.485591550925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45937.485591550925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45937.485591550925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45937.485591550925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45937.485591550925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45937.485591550925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45937.485591550925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45937.485591550925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45937.485591550925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45937.485591550925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45937.485591550925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45937.485591550925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45937.485591550925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45937.485591550925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45937.485591550925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45937.485591550925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45937.485591550925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45937.485591550925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45937.485591550925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45937.485591550925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45937.485591550925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45937.485591550925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45937.485591550925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45937.485591550925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45937.485591550925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45937.485591550925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45937.485591550925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45937.485591550925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45937.485591550925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45937.485591550925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45937.485591550925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45937.485591550925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45937.485591550925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45937.485591550925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45937.485591550925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45937.485591550925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45937.485591550925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45937.485591550925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45937.485591550925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45937.485591550925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45937.485591550925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45937.485591550925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45937.485591550925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45937.485591550925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45937.485591550925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45937.485591550925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45937.485591550925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45937.485591550925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45937.485591550925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45937.485591550925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45937.485591550925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45937.485591550925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45937.485591550925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45937.485591550925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45937.485591550925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45937.485591550925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45937.485591550925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45937.485591550925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45937.485591550925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45937.485591550925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45937.485591550925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45937.485591550925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45937.485591550925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45937.485591550925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45937.485591550925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45937.485591550925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45937.485591550925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45937.485591550925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45937.485591550925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45937.485591550925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45937.485591550925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45937.485591550925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45937.485591550925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45937.485591550925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45937.485591550925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45937.485591550925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45937.485591550925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45937.485591550925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45937.485591550925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45937.485591550925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45937.485591550925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45937.485591550925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45937.485591550925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45937.485591550925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45937.485591550925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45937.485591550925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45937.485591550925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45937.485591550925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45937.485591550925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45937.485591550925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45937.485591550925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45937.485591550925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45937.485591550925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45937.485591550925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45937.485591550925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45937.485591550925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45937.485591550925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45937.485591550925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45937.485591550925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45937.485591550925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45937.485591550925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45937.485591550925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45937.485591550925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45937.485591550925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45937.485591550925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45937.485591550925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45937.485591550925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45937.485591550925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45937.485591550925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45937.485591550925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45937.485591550925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45937.485591550925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45937.485591550925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45937.485591550925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45937.485591550925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45937.485591550925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45937.485591550925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45937.485591550925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45937.485591550925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45937.485591550925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45937.485591550925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45937.485591550925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45937.485591550925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45937.485591550925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45937.485591550925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45937.485591550925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45937.485591550925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45937.485591550925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45937.485591550925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45937.485591550925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45937.485591550925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45937.485591550925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45937.485591550925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45937.485591550925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45937.485591550925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45937.485591550925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45937.485591550925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45937.485591550925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45937.485591550925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45937.485591550925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45937.485591550925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45937.485591550925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45937.485591550925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45937.485591550925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45937.485591550925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45937.485591550925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45937.485591550925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45937.485591550925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45937.485591550925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45937.485591550925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45937.485591550925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45937.485591550925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45937.485591550925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45937.485591550925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45937.485591550925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45937.485591550925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45937.485591550925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45937.485591550925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45937.485591550925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45937.485591550925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45937.485591550925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45937.485591550925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45937.485591550925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45937.485591550925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45937.485591550925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45937.485591550925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45937.485591550925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45937.485591550925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45937.485591550925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45937.485591550925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45937.485591550925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45937.485591550925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45937.485591550925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45937.485591550925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45937.485591550925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45937.485591550925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45937.485591550925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45937.485591550925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45937.485591550925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45937.485591550925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45937.485591550925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45937.485591550925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45937.485591550925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45937.485591550925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45937.485591550925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45937.485591550925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45937.485591550925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45937.485591550925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45937.485591550925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45937.485591550925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45937.485591550925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45937.485591550925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45937.485591550925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45937.485591550925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45937.485591550925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45937.485591550925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45937.485591550925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45937.485591550925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45937.485591550925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45937.485591550925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45937.485591550925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45937.485591550925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45937.485591550925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45937.485591550925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45937.485591550925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45937.485591550925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45937.485591550925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45937.485591550925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45937.485591550925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45937.485591550925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45937.485591550925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45937.485591550925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45937.485591550925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45937.485591550925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45937.485591550925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45937.485591550925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45937.485591550925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45937.485591550925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45937.485591550925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45937.485591550925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45937.485591550925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45937.485591550925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45937.485591550925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45937.485591550925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45937.485591550925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45937.485591550925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45937.485591550925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45937.485591550925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45937.485591550925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45937.485591550925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45937.485591550925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45937.485591550925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45937.485591550925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45937.485591550925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45937.485591550925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45937.485591550925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45937.485591550925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45937.485591550925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45937.485591550925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45937.485591550925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45937.485591550925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45937.485591550925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45937.485591550925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45937.485591550925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45937.485591550925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45937.485591550925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45937.485591550925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45937.485591550925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45937.485591550925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45937.485591550925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45937.485591550925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45937.485591550925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45937.485591550925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45937.485591550925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45937.485591550925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45937.485591550925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45937.485591550925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45937.485591550925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45937.485591550925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45937.485591550925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45937.485591550925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45937.485591550925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45937.485591550925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45937.485591550925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45937.485591550925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45937.485591550925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45937.485591550925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45937.485591550925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45937.485591550925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45937.485591550925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45937.485591550925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45937.485591550925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45937.485591550925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45937.485591550925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45937.485591550925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45937.485591550925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45937.485591550925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45937.485591550925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45937.485591550925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45937.485591550925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45937.485591550925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45937.485591550925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45937.485591550925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45937.485591550925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45937.485591550925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45937.485591550925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45937.485591550925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45937.485591550925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45937.485591550925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45937.485591550925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45937.485591550925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45937.485591550925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45937.485591550925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45937.485591550925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45937.485591550925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45937.485591550925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45937.485591550925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45937.485591550925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45937.485591550925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45937.485591550925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45937.485591550925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45937.485591550925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45937.485591550925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45937.485591550925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45937.485591550925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45937.485591550925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45937.485591550925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45937.485591550925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45937.485591550925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45937.485591550925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45937.485591550925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45937.485591550925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45937.485591550925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45937.485591550925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45937.485591550925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45937.485591550925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45937.485591550925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45937.485591550925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45937.485591550925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45937.485591550925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45937.485591550925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45937.485591550925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45937.485591550925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45937.485591550925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45937.485591550925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45937.485591550925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45937.485591550925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45937.485591550925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45937.485591550925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45937.485591550925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45937.485591550925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45937.485591550925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45937.485591550925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45937.485591550925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45937.485591550925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45937.485591550925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45937.485591550925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45937.485591550925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45937.485591550925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45937.485591550925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45937.485591550925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45937.485591550925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45937.485591550925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45937.485591550925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45937.485591550925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45937.485591550925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45937.485591550925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45937.485591550925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45937.485591550925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45937.485591550925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45937.485591550925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45937.485591550925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45937.485591550925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45937.485591550925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45937.485591550925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45937.485591550925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45937.485591550925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45937.485591550925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45937.485591550925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45937.485591550925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45937.485591550925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45937.485591550925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45937.485591550925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45937.485591550925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45937.485591550925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45937.485591550925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45937.485591550925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45937.485591550925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45937.485591550925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45937.485591550925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45937.485591550925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45937.485591550925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45937.485591550925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45937.485591550925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45937.485591550925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45937.485591550925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45937.485591550925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45937.485591550925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45937.485591550925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45937.485591550925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45937.485591550925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45937.485591550925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45937.485591550925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45937.485591550925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45937.485591550925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45937.485591550925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45937.485591550925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45937.485591550925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45937.485591550925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45937.485591550925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45937.485591550925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45937.485591550925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45937.485591550925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45937.485591550925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45937.485591550925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45937.485591550925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45937.485591550925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45937.485591550925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45937.485591550925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45937.485591550925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45937.485591550925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45937.485591550925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45937.485591550925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45937.485591550925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45937.485591550925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45937.485591550925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45937.485591550925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45937.485591550925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45937.485591550925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45937.485591550925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45937.485591550925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45937.485591550925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45937.485591550925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45937.485591550925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45937.485591550925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45937.485591550925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45937.485591550925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45937.485591550925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45937.485591550925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45937.485591550925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45937.485591550925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45937.485591550925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45937.485591550925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45937.485591550925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45937.485591550925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45937.485591550925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45937.485591550925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45937.485591550925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45937.485591550925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45937.485591550925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45937.485591550925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45937.485591550925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45937.485591550925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45937.485591550925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45937.485591550925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45937.485591550925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45937.485591550925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45937.485591550925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45937.485591550925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45937.485591550925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45937.485591550925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45937.485591550925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45937.485591550925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45937.485591550925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45937.485591550925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45937.485591550925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45937.485591550925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45937.485591550925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45937.485591550925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45937.485591550925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45937.485591550925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45937.485591550925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45937.485591550925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45937.485591550925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45937.485591550925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45937.485591550925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45937.485591550925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45937.485591550925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45937.485591550925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45937.485591550925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45937.485591550925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45937.485591550925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45937.485591550925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45937.485591550925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45937.485591550925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45937.485591550925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45937.485591550925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45937.485591550925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45937.485591550925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45937.485591550925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45937.485591550925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45937.485591550925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45937.485591550925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45937.485591550925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45937.485591550925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45937.485591550925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45937.485591550925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45937.485591550925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45937.485591550925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45937.485591550925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45937.485591550925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45937.485591550925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45937.485591550925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45937.485591550925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45937.485591550925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45937.485591550925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45937.485591550925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45937.485591550925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45937.485591550925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45937.485591550925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45937.485591550925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45937.485591550925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45937.485591550925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45937.485591550925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45937.485591550925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45937.485591550925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45937.485591550925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45937.485591550925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45937.485591550925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45937.485591550925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45937.485591550925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45937.485591550925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45937.485591550925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45937.485591550925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45937.485591550925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45937.485591550925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45937.485591550925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45937.485591550925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45937.485591550925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45937.485591550925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45937.485591550925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45937.485591550925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45937.485591550925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45937.485591550925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45937.485591550925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45937.485591550925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45937.485591550925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45937.485591550925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45937.485591550925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45937.485591550925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45937.485591550925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45937.485591550925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45937.485591550925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45937.485591550925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45937.485591550925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45937.485591550925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45937.485591550925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45937.485591550925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45937.485591550925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45937.485591550925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45937.485591550925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45937.485591550925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45937.485591550925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45937.485591550925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45937.485591550925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45937.485591550925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45937.485591550925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45937.485591550925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45937.485591550925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45937.485591550925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45937.485591550925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45937.485591550925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45937.485591550925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45937.485591550925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45937.485591550925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45937.485591550925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45937.485591550925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45937.485591550925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45937.485591550925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45937.485591550925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45937.485591550925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45937.485591550925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45937.485591550925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45937.485591550925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45937.485591550925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45937.485591550925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45937.485591550925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45937.485591550925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45937.485591550925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45937.485591550925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45937.485591550925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45937.485591550925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45937.485591550925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45937.485591550925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45937.485591550925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45937.485591550925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45937.485591550925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45937.485591550925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45937.485591550925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45937.485591550925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45937.485591550925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45937.485591550925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45937.485591550925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45937.485591550925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45937.485591550925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45937.485591550925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45937.485591550925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45937.485591550925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45937.485591550925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45937.485591550925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45937.485591550925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45937.485591550925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45937.485591550925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45937.485591550925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45937.485591550925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45937.485591550925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45937.485591550925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45937.485591550925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45937.485591550925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45937.485591550925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45937.485591550925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45937.485591550925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45937.485591550925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45937.485591550925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45937.485591550925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45937.485591550925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45937.485591550925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45937.485591550925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45937.485591550925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45937.485591550925</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45937.485591550925</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45937.485591550925</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45937.485591550925</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0"/>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234.00487395832897</v>
      </c>
      <c r="H2" s="105">
        <v>45703.474768518521</v>
      </c>
      <c r="I2" s="102" t="str">
        <f>IFERROR(VLOOKUP(D2,DB!A:F,6,0),"")</f>
        <v>SCECO</v>
      </c>
      <c r="J2" s="102" t="str">
        <f>IFERROR(VLOOKUP(D2,DB!A:G,7,0),"")</f>
        <v>Dead</v>
      </c>
      <c r="K2" s="107" t="s">
        <v>39053</v>
      </c>
      <c r="L2" s="99" t="str">
        <f>IFERROR(VLOOKUP(D2,DB!A:I,9,0),"")</f>
        <v>Latis</v>
      </c>
    </row>
    <row r="3" spans="1:16" ht="23.25" customHeight="1">
      <c r="A3" s="102" t="s">
        <v>39054</v>
      </c>
      <c r="B3" s="102" t="str">
        <f>IFERROR(VLOOKUP(D3,DB!A:K,11,0),"")</f>
        <v>R4</v>
      </c>
      <c r="C3" s="103">
        <v>2</v>
      </c>
      <c r="D3" s="99" t="s">
        <v>25891</v>
      </c>
      <c r="E3" s="104" t="s">
        <v>38964</v>
      </c>
      <c r="F3" s="105">
        <v>45935.156944444447</v>
      </c>
      <c r="G3" s="106">
        <f ca="1">IFERROR(NOW()-F3,"")</f>
        <v>2.3286471064784564</v>
      </c>
      <c r="H3" s="105">
        <v>45935.07104166667</v>
      </c>
      <c r="I3" s="102" t="str">
        <f>IFERROR(VLOOKUP(D3,DB!A:F,6,0),"")</f>
        <v>Generator-SG</v>
      </c>
      <c r="J3" s="102" t="str">
        <f>IFERROR(VLOOKUP(D3,DB!A:G,7,0),"")</f>
        <v>Good</v>
      </c>
      <c r="K3" s="107" t="s">
        <v>39055</v>
      </c>
      <c r="L3" s="99" t="str">
        <f>IFERROR(VLOOKUP(D3,DB!A:I,9,0),"")</f>
        <v>Latis</v>
      </c>
    </row>
    <row r="4" spans="1:16" ht="15" customHeight="1">
      <c r="A4" s="132" t="s">
        <v>39056</v>
      </c>
      <c r="B4" s="132" t="str">
        <f>IFERROR(VLOOKUP(D4,DB!A:K,11,0),"")</f>
        <v>R4</v>
      </c>
      <c r="C4" s="133">
        <v>1</v>
      </c>
      <c r="D4" s="134" t="s">
        <v>36054</v>
      </c>
      <c r="E4" s="135" t="s">
        <v>38964</v>
      </c>
      <c r="F4" s="136">
        <v>45936.764467592591</v>
      </c>
      <c r="G4" s="137">
        <f ca="1">IFERROR(NOW()-F4,"")</f>
        <v>0.72112395833391929</v>
      </c>
      <c r="H4" s="136">
        <v>45936.758773148147</v>
      </c>
      <c r="I4" s="132" t="str">
        <f>IFERROR(VLOOKUP(D4,DB!A:F,6,0),"")</f>
        <v>Generator-SG</v>
      </c>
      <c r="J4" s="132" t="str">
        <f>IFERROR(VLOOKUP(D4,DB!A:G,7,0),"")</f>
        <v>Weak</v>
      </c>
      <c r="K4" s="139" t="s">
        <v>39057</v>
      </c>
      <c r="L4" s="134" t="str">
        <f>IFERROR(VLOOKUP(D4,DB!A:I,9,0),"")</f>
        <v>Latis</v>
      </c>
    </row>
    <row r="5" spans="1:16" ht="15" customHeight="1">
      <c r="A5" s="132" t="s">
        <v>39058</v>
      </c>
      <c r="B5" s="132" t="str">
        <f>IFERROR(VLOOKUP(D5,DB!A:K,11,0),"")</f>
        <v>R4</v>
      </c>
      <c r="C5" s="133">
        <v>1</v>
      </c>
      <c r="D5" s="134" t="s">
        <v>36759</v>
      </c>
      <c r="E5" s="135" t="s">
        <v>39043</v>
      </c>
      <c r="F5" s="136">
        <v>45937.32916666667</v>
      </c>
      <c r="G5" s="137">
        <f ca="1">IFERROR(NOW()-F5,"")</f>
        <v>0.15642488425510237</v>
      </c>
      <c r="H5" s="136">
        <v>45937.323738425926</v>
      </c>
      <c r="I5" s="132" t="str">
        <f>IFERROR(VLOOKUP(D5,DB!A:F,6,0),"")</f>
        <v>SCECO</v>
      </c>
      <c r="J5" s="132" t="str">
        <f>IFERROR(VLOOKUP(D5,DB!A:G,7,0),"")</f>
        <v>In progress</v>
      </c>
      <c r="K5" s="139" t="s">
        <v>39059</v>
      </c>
      <c r="L5" s="134" t="str">
        <f>IFERROR(VLOOKUP(D5,DB!A:I,9,0),"")</f>
        <v>Latis</v>
      </c>
    </row>
    <row r="6" spans="1:16" ht="15" customHeight="1">
      <c r="A6" s="132"/>
      <c r="B6" s="132" t="str">
        <f>IFERROR(VLOOKUP(D6,DB!A:K,11,0),"")</f>
        <v/>
      </c>
      <c r="C6" s="133"/>
      <c r="D6" s="134"/>
      <c r="E6" s="135"/>
      <c r="F6" s="136"/>
      <c r="G6" s="137">
        <f ca="1">IFERROR(NOW()-F6,"")</f>
        <v>45937.485591550925</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45937.485591550925</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45937.485591550925</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45937.485591550925</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45937.485591550925</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45937.485591550925</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45937.485591550925</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45937.485591550925</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45937.485591550925</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45937.485591550925</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45937.485591550925</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45937.485591550925</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45937.485591550925</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45937.485591550925</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45937.485591550925</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45937.485591550925</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45937.485591550925</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7">
        <f ca="1">IFERROR(NOW()-F23,"")</f>
        <v>45937.485591550925</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7">
        <f ca="1">IFERROR(NOW()-F24,"")</f>
        <v>45937.485591550925</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7">
        <f ca="1">IFERROR(NOW()-F25,"")</f>
        <v>45937.485591550925</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7">
        <f ca="1">IFERROR(NOW()-F26,"")</f>
        <v>45937.485591550925</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7">
        <f ca="1">IFERROR(NOW()-F27,"")</f>
        <v>45937.485591550925</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45937.485591550925</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45937.485591550925</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45937.485591550925</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45937.485591550925</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45937.485591550925</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45937.485591550925</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45937.485591550925</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45937.485591550925</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45937.485591550925</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45937.485591550925</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45937.485591550925</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45937.485591550925</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45937.485591550925</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45937.485591550925</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45937.485591550925</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45937.485591550925</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45937.485591550925</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45937.485591550925</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45937.485591550925</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45937.485591550925</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45937.485591550925</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45937.485591550925</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45937.485591550925</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45937.485591550925</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45937.485591550925</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45937.485591550925</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45937.485591550925</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45937.485591550925</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45937.485591550925</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45937.485591550925</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45937.485591550925</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45937.485591550925</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45937.485591550925</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45937.485591550925</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45937.485591550925</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45937.485591550925</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45937.485591550925</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45937.485591550925</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45937.485591550925</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45937.485591550925</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45937.485591550925</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45937.485591550925</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45937.485591550925</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45937.485591550925</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45937.485591550925</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45937.485591550925</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45937.485591550925</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45937.485591550925</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45937.485591550925</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45937.485591550925</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45937.485591550925</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45937.485591550925</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45937.485591550925</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45937.485591550925</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45937.485591550925</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45937.485591550925</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45937.485591550925</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45937.485591550925</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45937.485591550925</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45937.485591550925</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45937.485591550925</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45937.485591550925</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45937.485591550925</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45937.485591550925</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45937.485591550925</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45937.485591550925</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45937.485591550925</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45937.485591550925</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45937.485591550925</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45937.485591550925</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45937.485591550925</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45937.485591550925</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45937.485591550925</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45937.485591550925</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45937.485591550925</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45937.485591550925</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45937.485591550925</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45937.485591550925</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45937.485591550925</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45937.485591550925</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45937.485591550925</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45937.485591550925</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45937.485591550925</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45937.485591550925</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45937.485591550925</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45937.485591550925</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45937.485591550925</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45937.485591550925</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45937.485591550925</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45937.485591550925</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45937.485591550925</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45937.485591550925</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45937.485591550925</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45937.485591550925</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45937.485591550925</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45937.485591550925</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45937.485591550925</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45937.485591550925</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45937.485591550925</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45937.485591550925</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45937.485591550925</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45937.485591550925</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45937.485591550925</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45937.485591550925</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45937.485591550925</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45937.485591550925</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45937.485591550925</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45937.485591550925</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45937.485591550925</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45937.485591550925</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45937.485591550925</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45937.485591550925</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45937.485591550925</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45937.485591550925</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45937.485591550925</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45937.485591550925</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45937.485591550925</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45937.485591550925</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45937.485591550925</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45937.485591550925</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45937.485591550925</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45937.485591550925</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45937.485591550925</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45937.485591550925</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45937.485591550925</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45937.485591550925</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45937.485591550925</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45937.485591550925</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45937.485591550925</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45937.485591550925</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45937.485591550925</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45937.485591550925</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45937.485591550925</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45937.485591550925</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45937.485591550925</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45937.485591550925</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45937.485591550925</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45937.485591550925</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45937.485591550925</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45937.485591550925</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45937.485591550925</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45937.485591550925</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45937.485591550925</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45937.485591550925</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45937.485591550925</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45937.485591550925</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45937.485591550925</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45937.485591550925</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45937.485591550925</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45937.485591550925</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45937.485591550925</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45937.485591550925</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45937.485591550925</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45937.485591550925</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45937.485591550925</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45937.485591550925</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45937.485591550925</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45937.485591550925</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45937.485591550925</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45937.485591550925</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45937.485591550925</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45937.485591550925</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45937.485591550925</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45937.485591550925</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45937.485591550925</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45937.485591550925</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45937.485591550925</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45937.485591550925</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45937.485591550925</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45937.485591550925</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45937.485591550925</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45937.485591550925</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45937.485591550925</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45937.485591550925</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45937.485591550925</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45937.485591550925</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45937.485591550925</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45937.485591550925</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45937.485591550925</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45937.485591550925</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45937.485591550925</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45937.485591550925</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45937.485591550925</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45937.485591550925</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45937.485591550925</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45937.485591550925</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45937.485591550925</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45937.485591550925</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45937.485591550925</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45937.485591550925</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45937.485591550925</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45937.485591550925</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45937.485591550925</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45937.485591550925</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45937.485591550925</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45937.485591550925</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45937.485591550925</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45937.485591550925</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45937.485591550925</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45937.485591550925</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45937.485591550925</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45937.485591550925</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45937.485591550925</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45937.485591550925</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45937.485591550925</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45937.485591550925</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45937.485591550925</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45937.485591550925</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45937.485591550925</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45937.485591550925</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45937.485591550925</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45937.485591550925</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45937.485591550925</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45937.485591550925</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45937.485591550925</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45937.485591550925</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45937.485591550925</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45937.485591550925</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45937.485591550925</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45937.485591550925</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45937.485591550925</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45937.485591550925</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45937.485591550925</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45937.485591550925</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45937.485591550925</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45937.485591550925</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45937.485591550925</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45937.485591550925</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45937.485591550925</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45937.485591550925</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45937.485591550925</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45937.485591550925</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45937.485591550925</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45937.485591550925</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45937.485591550925</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45937.485591550925</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45937.485591550925</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45937.485591550925</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45937.485591550925</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45937.485591550925</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45937.485591550925</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45937.485591550925</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45937.485591550925</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45937.485591550925</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45937.485591550925</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45937.485591550925</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45937.485591550925</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45937.485591550925</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45937.485591550925</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45937.485591550925</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45937.485591550925</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45937.485591550925</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45937.485591550925</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45937.485591550925</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45937.485591550925</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45937.485591550925</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45937.485591550925</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45937.485591550925</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45937.485591550925</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45937.485591550925</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45937.485591550925</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45937.485591550925</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45937.485591550925</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45937.485591550925</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45937.485591550925</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45937.485591550925</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45937.485591550925</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45937.485591550925</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45937.485591550925</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45937.485591550925</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45937.485591550925</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45937.485591550925</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45937.485591550925</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45937.485591550925</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45937.485591550925</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45937.485591550925</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45937.485591550925</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45937.485591550925</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45937.485591550925</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45937.485591550925</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45937.485591550925</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45937.485591550925</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45937.485591550925</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45937.485591550925</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45937.485591550925</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45937.485591550925</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45937.485591550925</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45937.485591550925</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45937.485591550925</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45937.485591550925</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45937.485591550925</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45937.485591550925</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45937.485591550925</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45937.485591550925</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45937.485591550925</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45937.485591550925</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45937.485591550925</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45937.485591550925</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45937.485591550925</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45937.485591550925</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45937.485591550925</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45937.485591550925</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45937.485591550925</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45937.485591550925</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45937.485591550925</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45937.485591550925</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45937.485591550925</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45937.485591550925</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45937.485591550925</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45937.485591550925</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45937.485591550925</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45937.485591550925</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45937.485591550925</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45937.485591550925</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45937.485591550925</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45937.485591550925</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45937.485591550925</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45937.485591550925</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45937.485591550925</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45937.485591550925</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45937.485591550925</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45937.485591550925</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45937.485591550925</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45937.485591550925</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45937.485591550925</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45937.485591550925</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45937.485591550925</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45937.485591550925</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45937.485591550925</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45937.485591550925</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45937.485591550925</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45937.485591550925</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45937.485591550925</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45937.485591550925</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45937.485591550925</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45937.485591550925</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45937.485591550925</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45937.485591550925</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45937.485591550925</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45937.485591550925</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45937.485591550925</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45937.485591550925</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45937.485591550925</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45937.485591550925</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45937.485591550925</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45937.485591550925</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45937.485591550925</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45937.485591550925</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45937.485591550925</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45937.485591550925</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45937.485591550925</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45937.485591550925</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45937.485591550925</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45937.485591550925</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45937.485591550925</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45937.485591550925</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45937.485591550925</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45937.485591550925</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45937.485591550925</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45937.485591550925</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45937.485591550925</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45937.485591550925</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45937.485591550925</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45937.485591550925</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45937.485591550925</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45937.485591550925</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45937.485591550925</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45937.485591550925</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45937.485591550925</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45937.485591550925</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45937.485591550925</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45937.485591550925</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45937.485591550925</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45937.485591550925</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45937.485591550925</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45937.485591550925</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45937.485591550925</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45937.485591550925</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45937.485591550925</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45937.485591550925</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45937.485591550925</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45937.485591550925</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45937.485591550925</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45937.485591550925</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45937.485591550925</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45937.485591550925</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45937.485591550925</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45937.485591550925</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45937.485591550925</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45937.485591550925</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45937.485591550925</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45937.485591550925</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45937.485591550925</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45937.485591550925</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45937.485591550925</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45937.485591550925</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45937.485591550925</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45937.485591550925</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45937.485591550925</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45937.485591550925</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45937.485591550925</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45937.485591550925</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45937.485591550925</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45937.485591550925</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45937.485591550925</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45937.485591550925</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45937.485591550925</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45937.485591550925</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45937.485591550925</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45937.485591550925</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45937.485591550925</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45937.485591550925</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45937.485591550925</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45937.485591550925</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45937.485591550925</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45937.485591550925</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45937.485591550925</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45937.485591550925</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45937.485591550925</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45937.485591550925</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45937.485591550925</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45937.485591550925</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45937.485591550925</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45937.485591550925</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45937.485591550925</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45937.485591550925</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45937.485591550925</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45937.485591550925</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45937.485591550925</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45937.485591550925</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45937.485591550925</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45937.485591550925</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45937.485591550925</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45937.485591550925</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45937.485591550925</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45937.485591550925</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45937.485591550925</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45937.485591550925</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45937.485591550925</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45937.485591550925</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45937.485591550925</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45937.485591550925</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45937.485591550925</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45937.485591550925</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45937.485591550925</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45937.485591550925</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45937.485591550925</v>
      </c>
      <c r="H474" s="136"/>
      <c r="I474" s="132" t="str">
        <f>IFERROR(VLOOKUP(D474,DB!A:F,6,0),"")</f>
        <v/>
      </c>
      <c r="J474" s="132" t="str">
        <f>IFERROR(VLOOKUP(D474,DB!A:G,7,0),"")</f>
        <v/>
      </c>
      <c r="K474" s="139"/>
      <c r="L474" s="134" t="str">
        <f>IFERROR(VLOOKUP(D474,DB!A:I,9,0),"")</f>
        <v/>
      </c>
    </row>
    <row r="475" spans="1:12" ht="15" customHeight="1">
      <c r="A475" s="132"/>
      <c r="B475" s="132" t="str">
        <f>IFERROR(VLOOKUP(D475,DB!A:K,11,0),"")</f>
        <v/>
      </c>
      <c r="C475" s="133"/>
      <c r="D475" s="134"/>
      <c r="E475" s="135"/>
      <c r="F475" s="136"/>
      <c r="G475" s="138">
        <f ca="1">IFERROR(NOW()-F475,"")</f>
        <v>45937.485591550925</v>
      </c>
      <c r="H475" s="136"/>
      <c r="I475" s="132" t="str">
        <f>IFERROR(VLOOKUP(D475,DB!A:F,6,0),"")</f>
        <v/>
      </c>
      <c r="J475" s="132" t="str">
        <f>IFERROR(VLOOKUP(D475,DB!A:G,7,0),"")</f>
        <v/>
      </c>
      <c r="K475" s="139"/>
      <c r="L475" s="134" t="str">
        <f>IFERROR(VLOOKUP(D475,DB!A:I,9,0),"")</f>
        <v/>
      </c>
    </row>
    <row r="476" spans="1:12" ht="15" customHeight="1">
      <c r="A476" s="132"/>
      <c r="B476" s="132" t="str">
        <f>IFERROR(VLOOKUP(D476,DB!A:K,11,0),"")</f>
        <v/>
      </c>
      <c r="C476" s="133"/>
      <c r="D476" s="134"/>
      <c r="E476" s="135"/>
      <c r="F476" s="136"/>
      <c r="G476" s="138">
        <f ca="1">IFERROR(NOW()-F476,"")</f>
        <v>45937.485591550925</v>
      </c>
      <c r="H476" s="136"/>
      <c r="I476" s="132" t="str">
        <f>IFERROR(VLOOKUP(D476,DB!A:F,6,0),"")</f>
        <v/>
      </c>
      <c r="J476" s="132" t="str">
        <f>IFERROR(VLOOKUP(D476,DB!A:G,7,0),"")</f>
        <v/>
      </c>
      <c r="K476" s="139"/>
      <c r="L476" s="134" t="str">
        <f>IFERROR(VLOOKUP(D476,DB!A:I,9,0),"")</f>
        <v/>
      </c>
    </row>
    <row r="477" spans="1:12" ht="15" customHeight="1">
      <c r="A477" s="132"/>
      <c r="B477" s="132" t="str">
        <f>IFERROR(VLOOKUP(D477,DB!A:K,11,0),"")</f>
        <v/>
      </c>
      <c r="C477" s="133"/>
      <c r="D477" s="134"/>
      <c r="E477" s="135"/>
      <c r="F477" s="136"/>
      <c r="G477" s="138">
        <f ca="1">IFERROR(NOW()-F477,"")</f>
        <v>45937.485591550925</v>
      </c>
      <c r="H477" s="136"/>
      <c r="I477" s="132" t="str">
        <f>IFERROR(VLOOKUP(D477,DB!A:F,6,0),"")</f>
        <v/>
      </c>
      <c r="J477" s="132" t="str">
        <f>IFERROR(VLOOKUP(D477,DB!A:G,7,0),"")</f>
        <v/>
      </c>
      <c r="K477" s="139"/>
      <c r="L477" s="134" t="str">
        <f>IFERROR(VLOOKUP(D477,DB!A:I,9,0),"")</f>
        <v/>
      </c>
    </row>
    <row r="478" spans="1:12" ht="15" customHeight="1">
      <c r="A478" s="132"/>
      <c r="B478" s="132" t="str">
        <f>IFERROR(VLOOKUP(D478,DB!A:K,11,0),"")</f>
        <v/>
      </c>
      <c r="C478" s="133"/>
      <c r="D478" s="134"/>
      <c r="E478" s="135"/>
      <c r="F478" s="136"/>
      <c r="G478" s="138">
        <f ca="1">IFERROR(NOW()-F478,"")</f>
        <v>45937.485591550925</v>
      </c>
      <c r="H478" s="136"/>
      <c r="I478" s="132" t="str">
        <f>IFERROR(VLOOKUP(D478,DB!A:F,6,0),"")</f>
        <v/>
      </c>
      <c r="J478" s="132" t="str">
        <f>IFERROR(VLOOKUP(D478,DB!A:G,7,0),"")</f>
        <v/>
      </c>
      <c r="K478" s="139"/>
      <c r="L478" s="134" t="str">
        <f>IFERROR(VLOOKUP(D478,DB!A:I,9,0),"")</f>
        <v/>
      </c>
    </row>
    <row r="479" spans="1:12" ht="15" customHeight="1">
      <c r="A479" s="132"/>
      <c r="B479" s="132" t="str">
        <f>IFERROR(VLOOKUP(D479,DB!A:K,11,0),"")</f>
        <v/>
      </c>
      <c r="C479" s="133"/>
      <c r="D479" s="134"/>
      <c r="E479" s="135"/>
      <c r="F479" s="136"/>
      <c r="G479" s="138">
        <f ca="1">IFERROR(NOW()-F479,"")</f>
        <v>45937.485591550925</v>
      </c>
      <c r="H479" s="136"/>
      <c r="I479" s="132" t="str">
        <f>IFERROR(VLOOKUP(D479,DB!A:F,6,0),"")</f>
        <v/>
      </c>
      <c r="J479" s="132" t="str">
        <f>IFERROR(VLOOKUP(D479,DB!A:G,7,0),"")</f>
        <v/>
      </c>
      <c r="K479" s="139"/>
      <c r="L479" s="134" t="str">
        <f>IFERROR(VLOOKUP(D479,DB!A:I,9,0),"")</f>
        <v/>
      </c>
    </row>
    <row r="480" spans="1:12" ht="15" customHeight="1">
      <c r="A480" s="140"/>
      <c r="B480" s="140" t="str">
        <f>IFERROR(VLOOKUP(D480,DB!A:K,11,0),"")</f>
        <v/>
      </c>
      <c r="C480" s="141"/>
      <c r="D480" s="142"/>
      <c r="E480" s="143"/>
      <c r="F480" s="144"/>
      <c r="G480" s="145">
        <f ca="1">IFERROR(NOW()-F480,"")</f>
        <v>45937.485591550925</v>
      </c>
      <c r="H480" s="144"/>
      <c r="I480" s="140" t="str">
        <f>IFERROR(VLOOKUP(D480,DB!A:F,6,0),"")</f>
        <v/>
      </c>
      <c r="J480" s="140" t="str">
        <f>IFERROR(VLOOKUP(D480,DB!A:G,7,0),"")</f>
        <v/>
      </c>
      <c r="K480" s="146"/>
      <c r="L480" s="142" t="str">
        <f>IFERROR(VLOOKUP(D480,DB!A:I,9,0),"")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45.653531365736853</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39043</v>
      </c>
      <c r="F3" s="38">
        <v>45926.188877314817</v>
      </c>
      <c r="G3" s="39">
        <f ca="1">IFERROR(NOW()-F3,"-")</f>
        <v>11.296714236108528</v>
      </c>
      <c r="H3" s="38">
        <v>45926.158159722225</v>
      </c>
      <c r="I3" s="37" t="str">
        <f>IFERROR(VLOOKUP(D3,DB!A:F,6,0),"")</f>
        <v>SCECO</v>
      </c>
      <c r="J3" s="37" t="str">
        <f>IFERROR(VLOOKUP(D3,DB!A:G,7,0),"")</f>
        <v>Good</v>
      </c>
      <c r="K3" s="37" t="s">
        <v>39063</v>
      </c>
      <c r="L3" s="37" t="str">
        <f>IFERROR(VLOOKUP(D3,DB!A:I,9,0),"")</f>
        <v>Latis</v>
      </c>
      <c r="M3" s="128"/>
    </row>
    <row r="4" spans="1:13" ht="15">
      <c r="A4" s="37" t="s">
        <v>39064</v>
      </c>
      <c r="B4" s="37" t="str">
        <f>IFERROR(VLOOKUP(D4,DB!A:K,11,0),"")</f>
        <v>R5</v>
      </c>
      <c r="C4" s="37">
        <v>2</v>
      </c>
      <c r="D4" s="37" t="s">
        <v>37362</v>
      </c>
      <c r="E4" s="37" t="s">
        <v>39043</v>
      </c>
      <c r="F4" s="38">
        <v>45937.405081018522</v>
      </c>
      <c r="G4" s="39">
        <f ca="1">IFERROR(NOW()-F4,"-")</f>
        <v>8.0510532403422985E-2</v>
      </c>
      <c r="H4" s="38">
        <v>45937.391967592594</v>
      </c>
      <c r="I4" s="37" t="str">
        <f>IFERROR(VLOOKUP(D4,DB!A:F,6,0),"")</f>
        <v>Generator-SG</v>
      </c>
      <c r="J4" s="37" t="str">
        <f>IFERROR(VLOOKUP(D4,DB!A:G,7,0),"")</f>
        <v>Vandalized</v>
      </c>
      <c r="K4" s="37" t="s">
        <v>39065</v>
      </c>
      <c r="L4" s="37" t="str">
        <f>IFERROR(VLOOKUP(D4,DB!A:I,9,0),"")</f>
        <v>Latis</v>
      </c>
      <c r="M4" s="128"/>
    </row>
    <row r="5" spans="1:13" ht="15">
      <c r="A5" s="37" t="s">
        <v>39066</v>
      </c>
      <c r="B5" s="37" t="str">
        <f>IFERROR(VLOOKUP(D5,DB!A:K,11,0),"")</f>
        <v>R5</v>
      </c>
      <c r="C5" s="37">
        <v>1</v>
      </c>
      <c r="D5" s="129" t="s">
        <v>34786</v>
      </c>
      <c r="E5" s="37" t="s">
        <v>38964</v>
      </c>
      <c r="F5" s="38" t="s">
        <v>24</v>
      </c>
      <c r="G5" s="39" t="str">
        <f ca="1">IFERROR(NOW()-F5,"-")</f>
        <v>-</v>
      </c>
      <c r="H5" s="38">
        <v>45937.433587962965</v>
      </c>
      <c r="I5" s="37" t="str">
        <f>IFERROR(VLOOKUP(D5,DB!A:F,6,0),"")</f>
        <v>Generator-SG</v>
      </c>
      <c r="J5" s="37" t="str">
        <f>IFERROR(VLOOKUP(D5,DB!A:G,7,0),"")</f>
        <v>Vandalized</v>
      </c>
      <c r="K5" s="37" t="s">
        <v>39065</v>
      </c>
      <c r="L5" s="37" t="str">
        <f>IFERROR(VLOOKUP(D5,DB!A:I,9,0),"")</f>
        <v>Latis</v>
      </c>
      <c r="M5" s="128"/>
    </row>
    <row r="6" spans="1:13" ht="15">
      <c r="A6" s="37"/>
      <c r="B6" s="37" t="str">
        <f>IFERROR(VLOOKUP(D6,DB!A:K,11,0),"")</f>
        <v/>
      </c>
      <c r="C6" s="37"/>
      <c r="D6"/>
      <c r="E6" s="37"/>
      <c r="F6" s="38"/>
      <c r="G6" s="39">
        <f ca="1">IFERROR(NOW()-F6,"-")</f>
        <v>45937.485591550925</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45937.485591550925</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45937.485591550925</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45937.485591550925</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45937.485591550925</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45937.485591550925</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45937.485591550925</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45937.485591550925</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45937.485591550925</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45937.485591550925</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45937.485591550925</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45937.485591550925</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45937.485591550925</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45937.485591550925</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45937.485591550925</v>
      </c>
      <c r="H20" s="38"/>
      <c r="I20" s="37" t="str">
        <f>IFERROR(VLOOKUP(D20,DB!A:F,6,0),"")</f>
        <v/>
      </c>
      <c r="J20" s="37" t="str">
        <f>IFERROR(VLOOKUP(D20,DB!A:G,7,0),"")</f>
        <v/>
      </c>
      <c r="K20" s="37"/>
      <c r="L20" s="37" t="str">
        <f>IFERROR(VLOOKUP(D20,DB!A:I,9,0),"")</f>
        <v/>
      </c>
      <c r="M20" s="128"/>
    </row>
    <row r="21" spans="1:13" ht="15">
      <c r="A21" s="37"/>
      <c r="B21" s="37" t="str">
        <f>IFERROR(VLOOKUP(D21,DB!A:K,11,0),"")</f>
        <v/>
      </c>
      <c r="C21" s="37"/>
      <c r="D21" s="37"/>
      <c r="E21" s="37"/>
      <c r="F21" s="38"/>
      <c r="G21" s="39">
        <f ca="1">IFERROR(NOW()-F21,"-")</f>
        <v>45937.485591550925</v>
      </c>
      <c r="H21" s="38"/>
      <c r="I21" s="37" t="str">
        <f>IFERROR(VLOOKUP(D21,DB!A:F,6,0),"")</f>
        <v/>
      </c>
      <c r="J21" s="37" t="str">
        <f>IFERROR(VLOOKUP(D21,DB!A:G,7,0),"")</f>
        <v/>
      </c>
      <c r="K21" s="37"/>
      <c r="L21" s="37" t="str">
        <f>IFERROR(VLOOKUP(D21,DB!A:I,9,0),"")</f>
        <v/>
      </c>
      <c r="M21" s="128"/>
    </row>
    <row r="22" spans="1:13" ht="15">
      <c r="A22" s="37"/>
      <c r="B22" s="37" t="str">
        <f>IFERROR(VLOOKUP(D22,DB!A:K,11,0),"")</f>
        <v/>
      </c>
      <c r="C22" s="37"/>
      <c r="D22" s="37"/>
      <c r="E22" s="37"/>
      <c r="F22" s="38"/>
      <c r="G22" s="39">
        <f ca="1">IFERROR(NOW()-F22,"-")</f>
        <v>45937.485591550925</v>
      </c>
      <c r="H22" s="38"/>
      <c r="I22" s="37" t="str">
        <f>IFERROR(VLOOKUP(D22,DB!A:F,6,0),"")</f>
        <v/>
      </c>
      <c r="J22" s="37" t="str">
        <f>IFERROR(VLOOKUP(D22,DB!A:G,7,0),"")</f>
        <v/>
      </c>
      <c r="K22" s="37"/>
      <c r="L22" s="37" t="str">
        <f>IFERROR(VLOOKUP(D22,DB!A:I,9,0),"")</f>
        <v/>
      </c>
      <c r="M22" s="128"/>
    </row>
    <row r="23" spans="1:13" ht="15">
      <c r="A23" s="37"/>
      <c r="B23" s="37" t="str">
        <f>IFERROR(VLOOKUP(D23,DB!A:K,11,0),"")</f>
        <v/>
      </c>
      <c r="C23" s="37"/>
      <c r="D23" s="37"/>
      <c r="E23" s="37"/>
      <c r="F23" s="38"/>
      <c r="G23" s="39">
        <f ca="1">IFERROR(NOW()-F23,"-")</f>
        <v>45937.485591550925</v>
      </c>
      <c r="H23" s="38"/>
      <c r="I23" s="37" t="str">
        <f>IFERROR(VLOOKUP(D23,DB!A:F,6,0),"")</f>
        <v/>
      </c>
      <c r="J23" s="37" t="str">
        <f>IFERROR(VLOOKUP(D23,DB!A:G,7,0),"")</f>
        <v/>
      </c>
      <c r="K23" s="37"/>
      <c r="L23" s="37" t="str">
        <f>IFERROR(VLOOKUP(D23,DB!A:I,9,0),"")</f>
        <v/>
      </c>
      <c r="M23" s="128"/>
    </row>
    <row r="24" spans="1:13" ht="15">
      <c r="A24" s="37"/>
      <c r="B24" s="37" t="str">
        <f>IFERROR(VLOOKUP(D24,DB!A:K,11,0),"")</f>
        <v/>
      </c>
      <c r="C24" s="37"/>
      <c r="D24" s="37"/>
      <c r="E24" s="37"/>
      <c r="F24" s="38"/>
      <c r="G24" s="39">
        <f ca="1">IFERROR(NOW()-F24,"-")</f>
        <v>45937.485591550925</v>
      </c>
      <c r="H24" s="38"/>
      <c r="I24" s="37" t="str">
        <f>IFERROR(VLOOKUP(D24,DB!A:F,6,0),"")</f>
        <v/>
      </c>
      <c r="J24" s="37" t="str">
        <f>IFERROR(VLOOKUP(D24,DB!A:G,7,0),"")</f>
        <v/>
      </c>
      <c r="K24" s="37"/>
      <c r="L24" s="37" t="str">
        <f>IFERROR(VLOOKUP(D24,DB!A:I,9,0),"")</f>
        <v/>
      </c>
      <c r="M24" s="128"/>
    </row>
    <row r="25" spans="1:13" ht="15">
      <c r="A25" s="37"/>
      <c r="B25" s="37" t="str">
        <f>IFERROR(VLOOKUP(D25,DB!A:K,11,0),"")</f>
        <v/>
      </c>
      <c r="C25" s="37"/>
      <c r="D25" s="37"/>
      <c r="E25" s="37"/>
      <c r="F25" s="38"/>
      <c r="G25" s="39">
        <f ca="1">IFERROR(NOW()-F25,"-")</f>
        <v>45937.485591550925</v>
      </c>
      <c r="H25" s="38"/>
      <c r="I25" s="37" t="str">
        <f>IFERROR(VLOOKUP(D25,DB!A:F,6,0),"")</f>
        <v/>
      </c>
      <c r="J25" s="37" t="str">
        <f>IFERROR(VLOOKUP(D25,DB!A:G,7,0),"")</f>
        <v/>
      </c>
      <c r="K25" s="37"/>
      <c r="L25" s="37" t="str">
        <f>IFERROR(VLOOKUP(D25,DB!A:I,9,0),"")</f>
        <v/>
      </c>
      <c r="M25" s="128"/>
    </row>
    <row r="26" spans="1:13" ht="15">
      <c r="A26" s="37"/>
      <c r="B26" s="37" t="str">
        <f>IFERROR(VLOOKUP(D26,DB!A:K,11,0),"")</f>
        <v/>
      </c>
      <c r="C26" s="37"/>
      <c r="D26" s="37"/>
      <c r="E26" s="37"/>
      <c r="F26" s="38"/>
      <c r="G26" s="39">
        <f ca="1">IFERROR(NOW()-F26,"-")</f>
        <v>45937.485591550925</v>
      </c>
      <c r="H26" s="38"/>
      <c r="I26" s="37" t="str">
        <f>IFERROR(VLOOKUP(D26,DB!A:F,6,0),"")</f>
        <v/>
      </c>
      <c r="J26" s="37" t="str">
        <f>IFERROR(VLOOKUP(D26,DB!A:G,7,0),"")</f>
        <v/>
      </c>
      <c r="K26" s="37"/>
      <c r="L26" s="37" t="str">
        <f>IFERROR(VLOOKUP(D26,DB!A:I,9,0),"")</f>
        <v/>
      </c>
      <c r="M26" s="128"/>
    </row>
    <row r="27" spans="1:13" ht="15">
      <c r="A27" s="84"/>
      <c r="B27" s="84" t="str">
        <f>IFERROR(VLOOKUP(D27,DB!A:K,11,0),"")</f>
        <v/>
      </c>
      <c r="C27" s="84"/>
      <c r="D27" s="84"/>
      <c r="E27" s="84"/>
      <c r="F27" s="126"/>
      <c r="G27" s="127">
        <f ca="1">IFERROR(NOW()-F27,"-")</f>
        <v>45937.485591550925</v>
      </c>
      <c r="H27" s="126"/>
      <c r="I27" s="84" t="str">
        <f>IFERROR(VLOOKUP(D27,DB!A:F,6,0),"")</f>
        <v/>
      </c>
      <c r="J27" s="84" t="str">
        <f>IFERROR(VLOOKUP(D27,DB!A:G,7,0),"")</f>
        <v/>
      </c>
      <c r="K27" s="84"/>
      <c r="L27" s="84" t="str">
        <f>IFERROR(VLOOKUP(D27,DB!A:I,9,0),"")</f>
        <v/>
      </c>
      <c r="M27" s="128"/>
    </row>
    <row r="28" spans="1:13" ht="15">
      <c r="A28" s="84"/>
      <c r="B28" s="84" t="str">
        <f>IFERROR(VLOOKUP(D28,DB!A:K,11,0),"")</f>
        <v/>
      </c>
      <c r="C28" s="84"/>
      <c r="D28" s="84"/>
      <c r="E28" s="84"/>
      <c r="F28" s="126"/>
      <c r="G28" s="127">
        <f ca="1">IFERROR(NOW()-F28,"-")</f>
        <v>45937.485591550925</v>
      </c>
      <c r="H28" s="126"/>
      <c r="I28" s="84" t="str">
        <f>IFERROR(VLOOKUP(D28,DB!A:F,6,0),"")</f>
        <v/>
      </c>
      <c r="J28" s="84" t="str">
        <f>IFERROR(VLOOKUP(D28,DB!A:G,7,0),"")</f>
        <v/>
      </c>
      <c r="K28" s="84"/>
      <c r="L28" s="84" t="str">
        <f>IFERROR(VLOOKUP(D28,DB!A:I,9,0),"")</f>
        <v/>
      </c>
    </row>
    <row r="29" spans="1:13" ht="15">
      <c r="A29" s="37"/>
      <c r="B29" s="37" t="str">
        <f>IFERROR(VLOOKUP(D29,DB!A:K,11,0),"")</f>
        <v/>
      </c>
      <c r="C29" s="37"/>
      <c r="D29" s="37"/>
      <c r="E29" s="37"/>
      <c r="F29" s="38"/>
      <c r="G29" s="39">
        <f ca="1">IFERROR(NOW()-F29,"-")</f>
        <v>45937.485591550925</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45937.485591550925</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45937.485591550925</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45937.485591550925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45937.485591550925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45937.485591550925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45937.485591550925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45937.485591550925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45937.485591550925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45937.485591550925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45937.485591550925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45937.485591550925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45937.485591550925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45937.485591550925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45937.485591550925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45937.485591550925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45937.485591550925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45937.485591550925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45937.485591550925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45937.485591550925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45937.485591550925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45937.485591550925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45937.485591550925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45937.485591550925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45937.485591550925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45937.485591550925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45937.485591550925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45937.485591550925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45937.485591550925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45937.485591550925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45937.485591550925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45937.485591550925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45937.485591550925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45937.485591550925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45937.485591550925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45937.485591550925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45937.485591550925</v>
      </c>
      <c r="H65" s="38"/>
      <c r="I65" s="37" t="str">
        <f>IFERROR(VLOOKUP(D65,DB!A:F,6,0),"")</f>
        <v/>
      </c>
      <c r="J65" s="37" t="str">
        <f>IFERROR(VLOOKUP(D65,DB!A:G,7,0),"")</f>
        <v/>
      </c>
      <c r="K65" s="37"/>
      <c r="L65" s="37" t="str">
        <f>IFERROR(VLOOKUP(D65,DB!A:I,9,0),"")</f>
        <v/>
      </c>
    </row>
    <row r="66" spans="1:12" ht="15">
      <c r="A66" s="84"/>
      <c r="B66" s="84" t="str">
        <f>IFERROR(VLOOKUP(D66,DB!A:K,11,0),"")</f>
        <v/>
      </c>
      <c r="C66" s="84"/>
      <c r="D66" s="84"/>
      <c r="E66" s="84"/>
      <c r="F66" s="126"/>
      <c r="G66" s="127">
        <f ca="1">IFERROR(NOW()-F66,"-")</f>
        <v>45937.485591550925</v>
      </c>
      <c r="H66" s="126"/>
      <c r="I66" s="84" t="str">
        <f>IFERROR(VLOOKUP(D66,DB!A:F,6,0),"")</f>
        <v/>
      </c>
      <c r="J66" s="84" t="str">
        <f>IFERROR(VLOOKUP(D66,DB!A:G,7,0),"")</f>
        <v/>
      </c>
      <c r="K66" s="84"/>
      <c r="L66" s="84" t="str">
        <f>IFERROR(VLOOKUP(D66,DB!A:I,9,0),"")</f>
        <v/>
      </c>
    </row>
    <row r="67" spans="1:12" ht="15">
      <c r="A67" s="37"/>
      <c r="B67" s="37" t="str">
        <f>IFERROR(VLOOKUP(D67,DB!A:K,11,0),"")</f>
        <v/>
      </c>
      <c r="C67" s="37"/>
      <c r="D67" s="37"/>
      <c r="E67" s="37"/>
      <c r="F67" s="38"/>
      <c r="G67" s="39">
        <f ca="1">IFERROR(NOW()-F67,"-")</f>
        <v>45937.485591550925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45937.485591550925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45937.485591550925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45937.485591550925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45937.485591550925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45937.485591550925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45937.485591550925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45937.485591550925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45937.485591550925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45937.485591550925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45937.485591550925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45937.485591550925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45937.485591550925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45937.485591550925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45937.485591550925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45937.485591550925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45937.485591550925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45937.485591550925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45937.485591550925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45937.485591550925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45937.485591550925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45937.485591550925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45937.485591550925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45937.485591550925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45937.485591550925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45937.485591550925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45937.485591550925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45937.485591550925</v>
      </c>
      <c r="H94" s="38"/>
      <c r="I94" s="37" t="str">
        <f>IFERROR(VLOOKUP(D94,DB!A:F,6,0),"")</f>
        <v/>
      </c>
      <c r="J94" s="37" t="str">
        <f>IFERROR(VLOOKUP(D94,DB!A:G,7,0),"")</f>
        <v/>
      </c>
      <c r="K94" s="37"/>
      <c r="L94" s="37" t="str">
        <f>IFERROR(VLOOKUP(D94,DB!A:I,9,0),"")</f>
        <v/>
      </c>
    </row>
    <row r="95" spans="1:12" ht="15">
      <c r="A95" s="84"/>
      <c r="B95" s="84" t="str">
        <f>IFERROR(VLOOKUP(D95,DB!A:K,11,0),"")</f>
        <v/>
      </c>
      <c r="C95" s="84"/>
      <c r="D95" s="84"/>
      <c r="E95" s="84"/>
      <c r="F95" s="126"/>
      <c r="G95" s="127">
        <f ca="1">IFERROR(NOW()-F95,"-")</f>
        <v>45937.485591550925</v>
      </c>
      <c r="H95" s="126"/>
      <c r="I95" s="84" t="str">
        <f>IFERROR(VLOOKUP(D95,DB!A:F,6,0),"")</f>
        <v/>
      </c>
      <c r="J95" s="84" t="str">
        <f>IFERROR(VLOOKUP(D95,DB!A:G,7,0),"")</f>
        <v/>
      </c>
      <c r="K95" s="84"/>
      <c r="L95" s="84" t="str">
        <f>IFERROR(VLOOKUP(D95,DB!A:I,9,0),"")</f>
        <v/>
      </c>
    </row>
    <row r="96" spans="1:12" ht="15">
      <c r="A96" s="37"/>
      <c r="B96" s="37" t="str">
        <f>IFERROR(VLOOKUP(D96,DB!A:K,11,0),"")</f>
        <v/>
      </c>
      <c r="C96" s="37"/>
      <c r="D96" s="37"/>
      <c r="E96" s="37"/>
      <c r="F96" s="38"/>
      <c r="G96" s="39">
        <f ca="1">IFERROR(NOW()-F96,"-")</f>
        <v>45937.485591550925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45937.485591550925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45937.485591550925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45937.485591550925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45937.485591550925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45937.485591550925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45937.485591550925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45937.485591550925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45937.485591550925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45937.485591550925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45937.485591550925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45937.485591550925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45937.485591550925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45937.485591550925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45937.485591550925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45937.485591550925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45937.485591550925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45937.485591550925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45937.485591550925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45937.485591550925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45937.485591550925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45937.485591550925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45937.485591550925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45937.485591550925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45937.485591550925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45937.485591550925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45937.485591550925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45937.485591550925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45937.485591550925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45937.485591550925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45937.485591550925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45937.485591550925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45937.485591550925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45937.485591550925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45937.485591550925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45937.485591550925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45937.485591550925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45937.485591550925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45937.485591550925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45937.485591550925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45937.485591550925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45937.485591550925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45937.485591550925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45937.485591550925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45937.485591550925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45937.485591550925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45937.485591550925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45937.485591550925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45937.485591550925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45937.485591550925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45937.485591550925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45937.485591550925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45937.485591550925</v>
      </c>
      <c r="H148" s="38"/>
      <c r="I148" s="37" t="str">
        <f>IFERROR(VLOOKUP(D148,DB!A:F,6,0),"")</f>
        <v/>
      </c>
      <c r="J148" s="37" t="str">
        <f>IFERROR(VLOOKUP(D148,DB!A:G,7,0),"")</f>
        <v/>
      </c>
      <c r="K148" s="37"/>
      <c r="L148" s="37" t="str">
        <f>IFERROR(VLOOKUP(D148,DB!A:I,9,0),"")</f>
        <v/>
      </c>
    </row>
    <row r="149" spans="1:12" ht="15">
      <c r="A149" s="84"/>
      <c r="B149" s="84" t="str">
        <f>IFERROR(VLOOKUP(D149,DB!A:K,11,0),"")</f>
        <v/>
      </c>
      <c r="C149" s="84"/>
      <c r="D149" s="84"/>
      <c r="E149" s="84"/>
      <c r="F149" s="126"/>
      <c r="G149" s="127">
        <f ca="1">IFERROR(NOW()-F149,"-")</f>
        <v>45937.485591550925</v>
      </c>
      <c r="H149" s="126"/>
      <c r="I149" s="84" t="str">
        <f>IFERROR(VLOOKUP(D149,DB!A:F,6,0),"")</f>
        <v/>
      </c>
      <c r="J149" s="84" t="str">
        <f>IFERROR(VLOOKUP(D149,DB!A:G,7,0),"")</f>
        <v/>
      </c>
      <c r="K149" s="84"/>
      <c r="L149" s="84" t="str">
        <f>IFERROR(VLOOKUP(D149,DB!A:I,9,0),"")</f>
        <v/>
      </c>
    </row>
    <row r="150" spans="1:12" ht="15"/>
    <row r="151" spans="1:12" ht="15"/>
    <row r="152" spans="1:12" ht="15"/>
    <row r="153" spans="1:12" ht="15"/>
    <row r="154" spans="1:12" ht="15"/>
    <row r="155" spans="1:12" ht="15"/>
    <row r="156" spans="1:12" ht="15"/>
    <row r="157" spans="1:12" ht="15"/>
    <row r="158" spans="1:12" ht="15"/>
    <row r="159" spans="1:12" ht="15"/>
    <row r="160" spans="1:12"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6" ht="15"/>
    <row r="427" ht="15"/>
    <row r="428" ht="15"/>
    <row r="429" ht="15"/>
    <row r="430" ht="15"/>
    <row r="431" ht="15"/>
    <row r="432" ht="15"/>
    <row r="433"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4" ht="15"/>
    <row r="475" ht="15"/>
    <row r="476" ht="15"/>
    <row r="477" ht="15"/>
    <row r="479" ht="15"/>
    <row r="480" ht="15"/>
    <row r="481" ht="15"/>
    <row r="484" ht="15"/>
    <row r="485" ht="15"/>
    <row r="486" ht="15"/>
    <row r="487"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9" ht="15"/>
    <row r="800" ht="15"/>
    <row r="801" ht="15"/>
    <row r="802" ht="15"/>
    <row r="803" ht="15"/>
    <row r="804" ht="15"/>
    <row r="808" ht="15"/>
    <row r="809" ht="15"/>
    <row r="819" ht="15"/>
    <row r="824" ht="15"/>
    <row r="835" ht="15"/>
    <row r="836" ht="15"/>
    <row r="843" ht="15"/>
    <row r="844" ht="15"/>
    <row r="848" ht="15"/>
    <row r="849" ht="15"/>
    <row r="850" ht="15"/>
    <row r="857" ht="15"/>
    <row r="858" ht="15"/>
    <row r="859" ht="15"/>
    <row r="860" ht="15"/>
    <row r="862" ht="15"/>
    <row r="863" ht="15"/>
    <row r="864" ht="15"/>
    <row r="867" ht="15"/>
    <row r="868" ht="15"/>
    <row r="869" ht="15"/>
    <row r="870" ht="15"/>
    <row r="872" ht="15"/>
    <row r="873" ht="15"/>
    <row r="874" ht="15"/>
    <row r="875" ht="15"/>
    <row r="876" ht="15"/>
    <row r="877" ht="15"/>
    <row r="879" ht="15"/>
    <row r="880" ht="15"/>
    <row r="882" ht="15"/>
    <row r="883" ht="15"/>
    <row r="885" ht="15"/>
    <row r="886" ht="15"/>
    <row r="887" ht="15"/>
    <row r="889" ht="15"/>
    <row r="890" ht="15"/>
    <row r="891" ht="15"/>
    <row r="892" ht="15"/>
    <row r="893" ht="15"/>
    <row r="897" ht="15"/>
    <row r="898" ht="15"/>
    <row r="899" ht="15"/>
    <row r="900" ht="15"/>
    <row r="903" ht="15"/>
    <row r="904" ht="15"/>
    <row r="907" ht="15"/>
    <row r="948" ht="15"/>
    <row r="949" ht="15"/>
    <row r="952" ht="15"/>
    <row r="953" ht="15"/>
    <row r="960" ht="15"/>
    <row r="961" ht="15"/>
    <row r="964" ht="15"/>
    <row r="966" ht="15"/>
    <row r="968" ht="15"/>
    <row r="969" ht="15"/>
    <row r="970" ht="15"/>
    <row r="973" ht="15"/>
    <row r="974" ht="15"/>
    <row r="976" ht="15"/>
    <row r="979" ht="15"/>
    <row r="980" ht="15"/>
    <row r="982" ht="15"/>
    <row r="983" ht="15"/>
    <row r="984" ht="15"/>
    <row r="985" ht="15"/>
    <row r="986" ht="15"/>
    <row r="989" ht="15"/>
    <row r="990" ht="15"/>
    <row r="991" ht="15"/>
    <row r="992" ht="15"/>
    <row r="993" ht="15"/>
    <row r="994" ht="15"/>
    <row r="996" ht="15"/>
    <row r="998" ht="15"/>
    <row r="1000" ht="15"/>
    <row r="1001" ht="15"/>
    <row r="1002" ht="15"/>
    <row r="1004" ht="15"/>
    <row r="1005" ht="15"/>
    <row r="1006" ht="15"/>
    <row r="1007" ht="15"/>
    <row r="1008" ht="15"/>
    <row r="1009" ht="15"/>
    <row r="1010" ht="15"/>
    <row r="1012" ht="15"/>
    <row r="1013" ht="15"/>
    <row r="1014" ht="15"/>
    <row r="1019" ht="15"/>
    <row r="1020" ht="15"/>
    <row r="1024" ht="15"/>
    <row r="1025" ht="15"/>
    <row r="1026" ht="15"/>
    <row r="1029" ht="15"/>
    <row r="1031" ht="15"/>
    <row r="1035" ht="15"/>
    <row r="1039" ht="15"/>
    <row r="1045" ht="15"/>
    <row r="1046" ht="15"/>
    <row r="1048" ht="15"/>
    <row r="1049" ht="15"/>
    <row r="1051" ht="15"/>
    <row r="1054" ht="15"/>
    <row r="1055" ht="15"/>
    <row r="1057" ht="15"/>
    <row r="1059" ht="15"/>
    <row r="1061" ht="15"/>
    <row r="1063" ht="15"/>
    <row r="1064" ht="15"/>
    <row r="1065" ht="15"/>
    <row r="1067" ht="15"/>
    <row r="1068" ht="15"/>
    <row r="1069" ht="15"/>
    <row r="1070" ht="15"/>
    <row r="1073" ht="15"/>
    <row r="1247" ht="15"/>
    <row r="1248" ht="15"/>
    <row r="1258" ht="15"/>
    <row r="1259" ht="15"/>
    <row r="1260" ht="15"/>
    <row r="1266" ht="15"/>
    <row r="1267" ht="15"/>
    <row r="1268" ht="15"/>
    <row r="1269" ht="15"/>
    <row r="1271" ht="15"/>
    <row r="1274" ht="15"/>
    <row r="1275" ht="15"/>
    <row r="1276" ht="15"/>
    <row r="1277" ht="15"/>
    <row r="1279" ht="15"/>
    <row r="1280" ht="15"/>
    <row r="1282" ht="15"/>
    <row r="1283" ht="15"/>
    <row r="1284" ht="15"/>
    <row r="1285" ht="15"/>
    <row r="1287" ht="15"/>
    <row r="1288" ht="15"/>
    <row r="1289" ht="15"/>
    <row r="1292" ht="15"/>
    <row r="1293" ht="15"/>
    <row r="1296" ht="15"/>
    <row r="1297" ht="15"/>
    <row r="1298" ht="15"/>
    <row r="1299" ht="15"/>
    <row r="1300" ht="15"/>
    <row r="1301" ht="15"/>
    <row r="1302" ht="15"/>
    <row r="1303" ht="15"/>
    <row r="1305" ht="15"/>
    <row r="1307" ht="15"/>
    <row r="1308" ht="15"/>
    <row r="1309" ht="15"/>
    <row r="1312" ht="15"/>
    <row r="1322" ht="15"/>
    <row r="1325" ht="15"/>
    <row r="1326" ht="15"/>
    <row r="1330" ht="15"/>
    <row r="1334" ht="15"/>
    <row r="1337" ht="15"/>
    <row r="1339" ht="15"/>
    <row r="1340" ht="15"/>
    <row r="1343" ht="15"/>
    <row r="1345" ht="15"/>
    <row r="1348" ht="15"/>
    <row r="1349" ht="15"/>
    <row r="1350" ht="15"/>
    <row r="1352" ht="15"/>
    <row r="1354" ht="15"/>
    <row r="1355" ht="15"/>
    <row r="1356" ht="15"/>
    <row r="1360" ht="15"/>
    <row r="1361" ht="15"/>
    <row r="1362" ht="15"/>
    <row r="1364" ht="15"/>
    <row r="1365" ht="15"/>
    <row r="1366" ht="15"/>
    <row r="1367" ht="15"/>
    <row r="1369" ht="15"/>
    <row r="1377" ht="15"/>
    <row r="1379" ht="15"/>
    <row r="1380" ht="15"/>
  </sheetData>
  <dataValidations count="2">
    <dataValidation allowBlank="1" showInputMessage="1" showErrorMessage="1" sqref="E1" xr:uid="{920C6338-E771-4DAE-8C89-92A9093EA4DE}"/>
    <dataValidation type="list" allowBlank="1" showInputMessage="1" showErrorMessage="1" sqref="E2:E1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58"/>
  <sheetViews>
    <sheetView tabSelected="1" workbookViewId="0">
      <selection activeCell="A8" sqref="A8:XFD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39067</v>
      </c>
      <c r="B2" s="112" t="s">
        <v>5398</v>
      </c>
      <c r="C2" s="129">
        <v>1</v>
      </c>
      <c r="D2" s="112" t="s">
        <v>34463</v>
      </c>
      <c r="E2" s="129" t="s">
        <v>39068</v>
      </c>
      <c r="F2" s="130">
        <v>45926.772847222222</v>
      </c>
      <c r="G2" s="81">
        <f ca="1">IFERROR(NOW()-F2,"-")</f>
        <v>10.712744328702684</v>
      </c>
      <c r="H2" s="131">
        <v>45927.449074074102</v>
      </c>
      <c r="I2" s="112" t="str">
        <f>IFERROR(VLOOKUP(D2,DB!A:F,6,0),"")</f>
        <v>SCECO</v>
      </c>
      <c r="J2" s="112" t="str">
        <f>IFERROR(VLOOKUP(D2,DB!A:G,7,0),"")</f>
        <v>Weak</v>
      </c>
      <c r="K2" s="129" t="s">
        <v>39069</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45937.485591550925</v>
      </c>
      <c r="H3" s="131">
        <v>45927.987534722219</v>
      </c>
      <c r="I3" s="112" t="str">
        <f>IFERROR(VLOOKUP(D3,DB!A:F,6,0),"")</f>
        <v>SCECO</v>
      </c>
      <c r="J3" s="112" t="str">
        <f>IFERROR(VLOOKUP(D3,DB!A:G,7,0),"")</f>
        <v>Vandalized</v>
      </c>
      <c r="K3" s="129" t="s">
        <v>39070</v>
      </c>
      <c r="L3" s="118" t="str">
        <f>IFERROR(VLOOKUP(D3,DB!A:I,9,0),"")</f>
        <v>Latis</v>
      </c>
    </row>
    <row r="4" spans="1:16383" ht="31.5" customHeight="1">
      <c r="A4" s="129" t="s">
        <v>39071</v>
      </c>
      <c r="B4" s="112" t="s">
        <v>5398</v>
      </c>
      <c r="C4" s="129">
        <v>1</v>
      </c>
      <c r="D4" s="112" t="s">
        <v>32861</v>
      </c>
      <c r="E4" s="129" t="s">
        <v>39068</v>
      </c>
      <c r="F4" s="130">
        <v>45933.880972222221</v>
      </c>
      <c r="G4" s="81">
        <f ca="1">IFERROR(NOW()-F4,"-")</f>
        <v>3.6046193287038477</v>
      </c>
      <c r="H4" s="131">
        <v>45929.455266203702</v>
      </c>
      <c r="I4" s="112" t="str">
        <f>IFERROR(VLOOKUP(D4,DB!A:F,6,0),"")</f>
        <v>SCECO</v>
      </c>
      <c r="J4" s="112" t="str">
        <f>IFERROR(VLOOKUP(D4,DB!A:G,7,0),"")</f>
        <v>In progress</v>
      </c>
      <c r="K4" s="129" t="s">
        <v>39069</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39072</v>
      </c>
      <c r="B5" s="112" t="s">
        <v>5398</v>
      </c>
      <c r="C5" s="129">
        <v>1</v>
      </c>
      <c r="D5" s="112" t="s">
        <v>33408</v>
      </c>
      <c r="E5" s="129" t="s">
        <v>38964</v>
      </c>
      <c r="F5" s="130">
        <v>45934.942245370374</v>
      </c>
      <c r="G5" s="81">
        <f ca="1">IFERROR(NOW()-F5,"-")</f>
        <v>2.5433461805514526</v>
      </c>
      <c r="H5" s="131">
        <v>45934.470231481479</v>
      </c>
      <c r="I5" s="112" t="str">
        <f>IFERROR(VLOOKUP(D5,DB!A:F,6,0),"")</f>
        <v>SCECO</v>
      </c>
      <c r="J5" s="112" t="str">
        <f>IFERROR(VLOOKUP(D5,DB!A:G,7,0),"")</f>
        <v>Dead</v>
      </c>
      <c r="K5" s="129" t="s">
        <v>39069</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29" t="s">
        <v>39073</v>
      </c>
      <c r="B6" s="112" t="str">
        <f>IFERROR(VLOOKUP(D6,DB!A:K,11,0),"")</f>
        <v>R6</v>
      </c>
      <c r="C6" s="114">
        <v>1</v>
      </c>
      <c r="D6" s="112" t="s">
        <v>33009</v>
      </c>
      <c r="E6" s="115" t="s">
        <v>38964</v>
      </c>
      <c r="F6" s="116">
        <v>45937.073495370372</v>
      </c>
      <c r="G6" s="81">
        <f ca="1">IFERROR(NOW()-F6,"-")</f>
        <v>0.41209618055290775</v>
      </c>
      <c r="H6" s="116">
        <v>45937.053842592592</v>
      </c>
      <c r="I6" s="112" t="str">
        <f>IFERROR(VLOOKUP(D6,DB!A:F,6,0),"")</f>
        <v>SCECO</v>
      </c>
      <c r="J6" s="112" t="str">
        <f>IFERROR(VLOOKUP(D6,DB!A:G,7,0),"")</f>
        <v>Dead+No BB Design</v>
      </c>
      <c r="K6" s="117" t="s">
        <v>39074</v>
      </c>
      <c r="L6" s="118" t="str">
        <f>IFERROR(VLOOKUP(D6,DB!A:I,9,0),"")</f>
        <v>Latis</v>
      </c>
    </row>
    <row r="7" spans="1:16383" ht="31.5" customHeight="1">
      <c r="A7" s="113" t="s">
        <v>39075</v>
      </c>
      <c r="B7" s="112" t="str">
        <f>IFERROR(VLOOKUP(D7,DB!A:K,11,0),"")</f>
        <v>R6</v>
      </c>
      <c r="C7" s="114">
        <v>1</v>
      </c>
      <c r="D7" s="112" t="s">
        <v>32708</v>
      </c>
      <c r="E7" s="129" t="s">
        <v>39068</v>
      </c>
      <c r="F7" s="116">
        <v>45937.446932870371</v>
      </c>
      <c r="G7" s="81">
        <f ca="1">IFERROR(NOW()-F7,"-")</f>
        <v>3.8658680554362945E-2</v>
      </c>
      <c r="H7" s="116">
        <v>45937.397986111115</v>
      </c>
      <c r="I7" s="112" t="str">
        <f>IFERROR(VLOOKUP(D7,DB!A:F,6,0),"")</f>
        <v>SCECO</v>
      </c>
      <c r="J7" s="112" t="str">
        <f>IFERROR(VLOOKUP(D7,DB!A:G,7,0),"")</f>
        <v>Dead</v>
      </c>
      <c r="K7" s="117" t="s">
        <v>39076</v>
      </c>
      <c r="L7" s="118" t="str">
        <f>IFERROR(VLOOKUP(D7,DB!A:I,9,0),"")</f>
        <v>Latis</v>
      </c>
    </row>
    <row r="8" spans="1:16383" ht="31.5" customHeight="1">
      <c r="A8" s="113"/>
      <c r="B8" s="112" t="str">
        <f>IFERROR(VLOOKUP(D8,DB!A:K,11,0),"")</f>
        <v/>
      </c>
      <c r="C8" s="114"/>
      <c r="D8" s="112"/>
      <c r="E8" s="115"/>
      <c r="F8" s="116"/>
      <c r="G8" s="81">
        <f ca="1">IFERROR(NOW()-F8,"-")</f>
        <v>45937.485591550925</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45937.485591550925</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45937.485591550925</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45937.485591550925</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45937.485591550925</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45937.485591550925</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45937.485591550925</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54"/>
      <c r="E15" s="115"/>
      <c r="F15" s="116"/>
      <c r="G15" s="81">
        <f ca="1">IFERROR(NOW()-F15,"-")</f>
        <v>45937.485591550925</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45937.485591550925</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45937.485591550925</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45937.485591550925</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45937.485591550925</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45937.485591550925</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45937.485591550925</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45937.485591550925</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45937.485591550925</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45937.485591550925</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45937.485591550925</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45937.485591550925</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45937.485591550925</v>
      </c>
      <c r="H27" s="116"/>
      <c r="I27" s="112" t="str">
        <f>IFERROR(VLOOKUP(D27,DB!A:F,6,0),"")</f>
        <v/>
      </c>
      <c r="J27" s="112"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45937.485591550925</v>
      </c>
      <c r="H28" s="116"/>
      <c r="I28" s="112" t="str">
        <f>IFERROR(VLOOKUP(D28,DB!A:F,6,0),"")</f>
        <v/>
      </c>
      <c r="J28" s="112"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45937.485591550925</v>
      </c>
      <c r="H29" s="116"/>
      <c r="I29" s="112" t="str">
        <f>IFERROR(VLOOKUP(D29,DB!A:F,6,0),"")</f>
        <v/>
      </c>
      <c r="J29" s="112"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45937.485591550925</v>
      </c>
      <c r="H30" s="116"/>
      <c r="I30" s="112" t="str">
        <f>IFERROR(VLOOKUP(D30,DB!A:F,6,0),"")</f>
        <v/>
      </c>
      <c r="J30" s="112"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45937.485591550925</v>
      </c>
      <c r="H31" s="116"/>
      <c r="I31" s="112" t="str">
        <f>IFERROR(VLOOKUP(D31,DB!A:F,6,0),"")</f>
        <v/>
      </c>
      <c r="J31" s="112"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45937.485591550925</v>
      </c>
      <c r="H32" s="116"/>
      <c r="I32" s="112" t="str">
        <f>IFERROR(VLOOKUP(D32,DB!A:F,6,0),"")</f>
        <v/>
      </c>
      <c r="J32" s="112"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45937.485591550925</v>
      </c>
      <c r="H33" s="116"/>
      <c r="I33" s="112" t="str">
        <f>IFERROR(VLOOKUP(D33,DB!A:F,6,0),"")</f>
        <v/>
      </c>
      <c r="J33" s="112"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45937.485591550925</v>
      </c>
      <c r="H34" s="116"/>
      <c r="I34" s="112" t="str">
        <f>IFERROR(VLOOKUP(D34,DB!A:F,6,0),"")</f>
        <v/>
      </c>
      <c r="J34" s="112"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45937.485591550925</v>
      </c>
      <c r="H35" s="116"/>
      <c r="I35" s="112" t="str">
        <f>IFERROR(VLOOKUP(D35,DB!A:F,6,0),"")</f>
        <v/>
      </c>
      <c r="J35" s="112"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45937.485591550925</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45937.485591550925</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45937.485591550925</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45937.485591550925</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45937.485591550925</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45937.485591550925</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45937.485591550925</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45937.485591550925</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45937.485591550925</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45937.485591550925</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45937.485591550925</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45937.485591550925</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45937.485591550925</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45937.485591550925</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45937.485591550925</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45937.485591550925</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45937.485591550925</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45937.485591550925</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45937.485591550925</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45937.485591550925</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45937.485591550925</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45937.485591550925</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45937.485591550925</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45937.485591550925</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45937.485591550925</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45937.485591550925</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45937.485591550925</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45937.485591550925</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45937.485591550925</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45937.485591550925</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45937.485591550925</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45937.485591550925</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45937.485591550925</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45937.485591550925</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45937.485591550925</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45937.485591550925</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45937.485591550925</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45937.485591550925</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45937.485591550925</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45937.485591550925</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45937.485591550925</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45937.485591550925</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45937.485591550925</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45937.485591550925</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45937.485591550925</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45937.485591550925</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45937.485591550925</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45937.485591550925</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45937.485591550925</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45937.485591550925</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45937.485591550925</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45937.485591550925</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45937.485591550925</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45937.485591550925</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45937.485591550925</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45937.485591550925</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45937.485591550925</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45937.485591550925</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45937.485591550925</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45937.485591550925</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45937.485591550925</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45937.485591550925</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45937.485591550925</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45937.485591550925</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45937.485591550925</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45937.485591550925</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45937.485591550925</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45937.485591550925</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45937.485591550925</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45937.485591550925</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45937.485591550925</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45937.485591550925</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45937.485591550925</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45937.485591550925</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45937.485591550925</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45937.485591550925</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45937.485591550925</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45937.485591550925</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45937.485591550925</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45937.485591550925</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45937.485591550925</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45937.485591550925</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45937.485591550925</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45937.485591550925</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45937.485591550925</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45937.485591550925</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45937.485591550925</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45937.485591550925</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45937.485591550925</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45937.485591550925</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45937.485591550925</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45937.485591550925</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45937.485591550925</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45937.485591550925</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45937.485591550925</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45937.485591550925</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45937.485591550925</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45937.485591550925</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45937.485591550925</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45937.485591550925</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45937.485591550925</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45937.485591550925</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45937.485591550925</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45937.485591550925</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45937.485591550925</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45937.485591550925</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45937.485591550925</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45937.485591550925</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45937.485591550925</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45937.485591550925</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45937.485591550925</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45937.485591550925</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45937.485591550925</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45937.485591550925</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45937.485591550925</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45937.485591550925</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45937.485591550925</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45937.485591550925</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45937.485591550925</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45937.485591550925</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45937.485591550925</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45937.485591550925</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45937.485591550925</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45937.485591550925</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45937.485591550925</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45937.485591550925</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45937.485591550925</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45937.485591550925</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45937.485591550925</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45937.485591550925</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45937.485591550925</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45937.485591550925</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45937.485591550925</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45937.485591550925</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45937.485591550925</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45937.485591550925</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45937.485591550925</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45937.485591550925</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45937.485591550925</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45937.485591550925</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45937.485591550925</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45937.485591550925</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45937.485591550925</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45937.485591550925</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45937.485591550925</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45937.485591550925</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45937.485591550925</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45937.485591550925</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45937.485591550925</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45937.485591550925</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45937.485591550925</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45937.485591550925</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45937.485591550925</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45937.485591550925</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45937.485591550925</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45937.485591550925</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45937.485591550925</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45937.485591550925</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45937.485591550925</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45937.485591550925</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45937.485591550925</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45937.485591550925</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45937.485591550925</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45937.485591550925</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45937.485591550925</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45937.485591550925</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45937.485591550925</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45937.485591550925</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45937.485591550925</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45937.485591550925</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45937.485591550925</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45937.485591550925</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45937.485591550925</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45937.485591550925</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45937.485591550925</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45937.485591550925</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45937.485591550925</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45937.485591550925</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45937.485591550925</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45937.485591550925</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45937.485591550925</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45937.485591550925</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45937.485591550925</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45937.485591550925</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45937.485591550925</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45937.485591550925</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45937.485591550925</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45937.485591550925</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45937.485591550925</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45937.485591550925</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45937.485591550925</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45937.485591550925</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45937.485591550925</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45937.485591550925</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45937.485591550925</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45937.485591550925</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45937.485591550925</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45937.485591550925</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45937.485591550925</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45937.485591550925</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45937.485591550925</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45937.485591550925</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45937.485591550925</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45937.485591550925</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45937.485591550925</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45937.485591550925</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45937.485591550925</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45937.485591550925</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45937.485591550925</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45937.485591550925</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45937.485591550925</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45937.485591550925</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45937.485591550925</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45937.485591550925</v>
      </c>
      <c r="H249" s="116"/>
      <c r="I249" s="112" t="str">
        <f>IFERROR(VLOOKUP(D249,DB!A:F,6,0),"")</f>
        <v/>
      </c>
      <c r="J249" s="111" t="str">
        <f>IFERROR(VLOOKUP(D249,DB!A:G,7,0),"")</f>
        <v/>
      </c>
      <c r="K249" s="117"/>
      <c r="L249" s="118" t="str">
        <f>IFERROR(VLOOKUP(D249,DB!A:I,9,0),"")</f>
        <v/>
      </c>
    </row>
    <row r="250" spans="1:12" ht="31.5" customHeight="1">
      <c r="A250" s="113"/>
      <c r="B250" s="112" t="str">
        <f>IFERROR(VLOOKUP(D250,DB!A:K,11,0),"")</f>
        <v/>
      </c>
      <c r="C250" s="114"/>
      <c r="D250" s="112"/>
      <c r="E250" s="115"/>
      <c r="F250" s="116"/>
      <c r="G250" s="81">
        <f ca="1">IFERROR(NOW()-F250,"-")</f>
        <v>45937.485591550925</v>
      </c>
      <c r="H250" s="116"/>
      <c r="I250" s="112" t="str">
        <f>IFERROR(VLOOKUP(D250,DB!A:F,6,0),"")</f>
        <v/>
      </c>
      <c r="J250" s="111" t="str">
        <f>IFERROR(VLOOKUP(D250,DB!A:G,7,0),"")</f>
        <v/>
      </c>
      <c r="K250" s="117"/>
      <c r="L250" s="118" t="str">
        <f>IFERROR(VLOOKUP(D250,DB!A:I,9,0),"")</f>
        <v/>
      </c>
    </row>
    <row r="251" spans="1:12" ht="31.5" customHeight="1">
      <c r="A251" s="113"/>
      <c r="B251" s="112" t="str">
        <f>IFERROR(VLOOKUP(D251,DB!A:K,11,0),"")</f>
        <v/>
      </c>
      <c r="C251" s="114"/>
      <c r="D251" s="112"/>
      <c r="E251" s="115"/>
      <c r="F251" s="116"/>
      <c r="G251" s="81">
        <f ca="1">IFERROR(NOW()-F251,"-")</f>
        <v>45937.485591550925</v>
      </c>
      <c r="H251" s="116"/>
      <c r="I251" s="112" t="str">
        <f>IFERROR(VLOOKUP(D251,DB!A:F,6,0),"")</f>
        <v/>
      </c>
      <c r="J251" s="111" t="str">
        <f>IFERROR(VLOOKUP(D251,DB!A:G,7,0),"")</f>
        <v/>
      </c>
      <c r="K251" s="117"/>
      <c r="L251" s="118" t="str">
        <f>IFERROR(VLOOKUP(D251,DB!A:I,9,0),"")</f>
        <v/>
      </c>
    </row>
    <row r="252" spans="1:12" ht="31.5" customHeight="1">
      <c r="A252" s="113"/>
      <c r="B252" s="112" t="str">
        <f>IFERROR(VLOOKUP(D252,DB!A:K,11,0),"")</f>
        <v/>
      </c>
      <c r="C252" s="114"/>
      <c r="D252" s="112"/>
      <c r="E252" s="115"/>
      <c r="F252" s="116"/>
      <c r="G252" s="81">
        <f ca="1">IFERROR(NOW()-F252,"-")</f>
        <v>45937.485591550925</v>
      </c>
      <c r="H252" s="116"/>
      <c r="I252" s="112" t="str">
        <f>IFERROR(VLOOKUP(D252,DB!A:F,6,0),"")</f>
        <v/>
      </c>
      <c r="J252" s="111" t="str">
        <f>IFERROR(VLOOKUP(D252,DB!A:G,7,0),"")</f>
        <v/>
      </c>
      <c r="K252" s="117"/>
      <c r="L252" s="118" t="str">
        <f>IFERROR(VLOOKUP(D252,DB!A:I,9,0),"")</f>
        <v/>
      </c>
    </row>
    <row r="253" spans="1:12" ht="31.5" customHeight="1">
      <c r="A253" s="113"/>
      <c r="B253" s="112" t="str">
        <f>IFERROR(VLOOKUP(D253,DB!A:K,11,0),"")</f>
        <v/>
      </c>
      <c r="C253" s="114"/>
      <c r="D253" s="112"/>
      <c r="E253" s="115"/>
      <c r="F253" s="116"/>
      <c r="G253" s="81">
        <f ca="1">IFERROR(NOW()-F253,"-")</f>
        <v>45937.485591550925</v>
      </c>
      <c r="H253" s="116"/>
      <c r="I253" s="112" t="str">
        <f>IFERROR(VLOOKUP(D253,DB!A:F,6,0),"")</f>
        <v/>
      </c>
      <c r="J253" s="111" t="str">
        <f>IFERROR(VLOOKUP(D253,DB!A:G,7,0),"")</f>
        <v/>
      </c>
      <c r="K253" s="117"/>
      <c r="L253" s="118" t="str">
        <f>IFERROR(VLOOKUP(D253,DB!A:I,9,0),"")</f>
        <v/>
      </c>
    </row>
    <row r="254" spans="1:12" ht="31.5" customHeight="1">
      <c r="A254" s="113"/>
      <c r="B254" s="112" t="str">
        <f>IFERROR(VLOOKUP(D254,DB!A:K,11,0),"")</f>
        <v/>
      </c>
      <c r="C254" s="114"/>
      <c r="D254" s="112"/>
      <c r="E254" s="115"/>
      <c r="F254" s="116"/>
      <c r="G254" s="81">
        <f ca="1">IFERROR(NOW()-F254,"-")</f>
        <v>45937.485591550925</v>
      </c>
      <c r="H254" s="116"/>
      <c r="I254" s="112" t="str">
        <f>IFERROR(VLOOKUP(D254,DB!A:F,6,0),"")</f>
        <v/>
      </c>
      <c r="J254" s="111" t="str">
        <f>IFERROR(VLOOKUP(D254,DB!A:G,7,0),"")</f>
        <v/>
      </c>
      <c r="K254" s="117"/>
      <c r="L254" s="118" t="str">
        <f>IFERROR(VLOOKUP(D254,DB!A:I,9,0),"")</f>
        <v/>
      </c>
    </row>
    <row r="255" spans="1:12" ht="31.5" customHeight="1">
      <c r="A255" s="113"/>
      <c r="B255" s="112" t="str">
        <f>IFERROR(VLOOKUP(D255,DB!A:K,11,0),"")</f>
        <v/>
      </c>
      <c r="C255" s="114"/>
      <c r="D255" s="112"/>
      <c r="E255" s="115"/>
      <c r="F255" s="116"/>
      <c r="G255" s="81">
        <f ca="1">IFERROR(NOW()-F255,"-")</f>
        <v>45937.485591550925</v>
      </c>
      <c r="H255" s="116"/>
      <c r="I255" s="112" t="str">
        <f>IFERROR(VLOOKUP(D255,DB!A:F,6,0),"")</f>
        <v/>
      </c>
      <c r="J255" s="111" t="str">
        <f>IFERROR(VLOOKUP(D255,DB!A:G,7,0),"")</f>
        <v/>
      </c>
      <c r="K255" s="117"/>
      <c r="L255" s="118" t="str">
        <f>IFERROR(VLOOKUP(D255,DB!A:I,9,0),"")</f>
        <v/>
      </c>
    </row>
    <row r="256" spans="1:12" ht="31.5" customHeight="1">
      <c r="A256" s="113"/>
      <c r="B256" s="112" t="str">
        <f>IFERROR(VLOOKUP(D256,DB!A:K,11,0),"")</f>
        <v/>
      </c>
      <c r="C256" s="114"/>
      <c r="D256" s="112"/>
      <c r="E256" s="115"/>
      <c r="F256" s="116"/>
      <c r="G256" s="81">
        <f ca="1">IFERROR(NOW()-F256,"-")</f>
        <v>45937.485591550925</v>
      </c>
      <c r="H256" s="116"/>
      <c r="I256" s="112" t="str">
        <f>IFERROR(VLOOKUP(D256,DB!A:F,6,0),"")</f>
        <v/>
      </c>
      <c r="J256" s="111" t="str">
        <f>IFERROR(VLOOKUP(D256,DB!A:G,7,0),"")</f>
        <v/>
      </c>
      <c r="K256" s="117"/>
      <c r="L256" s="118" t="str">
        <f>IFERROR(VLOOKUP(D256,DB!A:I,9,0),"")</f>
        <v/>
      </c>
    </row>
    <row r="257" spans="1:12" ht="31.5" customHeight="1">
      <c r="A257" s="113"/>
      <c r="B257" s="112" t="str">
        <f>IFERROR(VLOOKUP(D257,DB!A:K,11,0),"")</f>
        <v/>
      </c>
      <c r="C257" s="114"/>
      <c r="D257" s="112"/>
      <c r="E257" s="115"/>
      <c r="F257" s="116"/>
      <c r="G257" s="81">
        <f ca="1">IFERROR(NOW()-F257,"-")</f>
        <v>45937.485591550925</v>
      </c>
      <c r="H257" s="116"/>
      <c r="I257" s="112" t="str">
        <f>IFERROR(VLOOKUP(D257,DB!A:F,6,0),"")</f>
        <v/>
      </c>
      <c r="J257" s="111" t="str">
        <f>IFERROR(VLOOKUP(D257,DB!A:G,7,0),"")</f>
        <v/>
      </c>
      <c r="K257" s="117"/>
      <c r="L257" s="118" t="str">
        <f>IFERROR(VLOOKUP(D257,DB!A:I,9,0),"")</f>
        <v/>
      </c>
    </row>
    <row r="258" spans="1:12" ht="31.5" customHeight="1">
      <c r="A258" s="113"/>
      <c r="B258" s="112" t="str">
        <f>IFERROR(VLOOKUP(D258,DB!A:K,11,0),"")</f>
        <v/>
      </c>
      <c r="C258" s="114"/>
      <c r="D258" s="112"/>
      <c r="E258" s="115"/>
      <c r="F258" s="116"/>
      <c r="G258" s="81">
        <f ca="1">IFERROR(NOW()-F258,"-")</f>
        <v>45937.485591550925</v>
      </c>
      <c r="H258" s="116"/>
      <c r="I258" s="112" t="str">
        <f>IFERROR(VLOOKUP(D258,DB!A:F,6,0),"")</f>
        <v/>
      </c>
      <c r="J258" s="111" t="str">
        <f>IFERROR(VLOOKUP(D258,DB!A:G,7,0),"")</f>
        <v/>
      </c>
      <c r="K258" s="117"/>
      <c r="L258" s="118" t="str">
        <f>IFERROR(VLOOKUP(D258,DB!A:I,9,0),"")</f>
        <v/>
      </c>
    </row>
  </sheetData>
  <dataValidations count="2">
    <dataValidation allowBlank="1" showInputMessage="1" showErrorMessage="1" sqref="E1" xr:uid="{380493DB-286A-4683-AF55-C78F04945A49}"/>
    <dataValidation type="list" allowBlank="1" showInputMessage="1" showErrorMessage="1" sqref="E3 E5:E6 E8:E2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2025-10-07T08:41:02Z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