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654" documentId="13_ncr:1_{F6CB121F-512D-4AA6-A0C1-0FB36C537598}" xr6:coauthVersionLast="47" xr6:coauthVersionMax="47" xr10:uidLastSave="{65028AE2-23B7-41F6-81C3-BADCD028A8BF}"/>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4" i="5"/>
  <c r="J44" i="5"/>
  <c r="I44" i="5"/>
  <c r="G44" i="5"/>
  <c r="B4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<sst xmlns="http://schemas.openxmlformats.org/spreadsheetml/2006/main" count="178579" uniqueCount="39071">
  <si>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</si>
  <si>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</si>
  <si>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</si>
  <si>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</si>
  <si>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</si>
  <si>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</si>
  <si>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</si>
  <si>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</si>
  <si>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</si>
  <si>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</si>
  <si>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</si>
  <si>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</si>
  <si>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</si>
  <si>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</si>
  <si>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</si>
  <si>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</si>
  <si>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</si>
  <si>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</si>
  <si>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</si>
  <si>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</si>
  <si>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</si>
  <si>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</si>
  <si>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</si>
  <si>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</si>
  <si>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</si>
  <si>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</si>
  <si>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</si>
  <si>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</si>
  <si>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</si>
  <si>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</si>
  <si>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</si>
  <si>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</si>
  <si>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</si>
  <si>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</si>
  <si>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</si>
  <si>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</si>
  <si>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</si>
  <si>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</si>
  <si>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</si>
  <si>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</si>
  <si>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</si>
  <si>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</si>
  <si>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</si>
  <si>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</si>
  <si>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</si>
  <si>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</si>
  <si>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</si>
  <si>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</si>
  <si>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</si>
  <si>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</si>
  <si>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</si>
  <si>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</si>
  <si>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</si>
  <si>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</si>
  <si>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</si>
  <si>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</si>
  <si>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</si>
  <si>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</si>
  <si>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</si>
  <si>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</si>
  <si>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</si>
  <si>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</si>
  <si>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</si>
  <si>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</si>
  <si>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</si>
  <si>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</si>
  <si>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</si>
  <si>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</si>
  <si>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</si>
  <si>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</si>
  <si>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</si>
  <si>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</si>
  <si>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</si>
  <si>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</si>
  <si>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</si>
  <si>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</si>
  <si>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</si>
  <si>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</si>
  <si>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</si>
  <si>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</si>
  <si>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</si>
  <si>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</si>
  <si>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</si>
  <si>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</si>
  <si>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</si>
  <si>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</si>
  <si>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</si>
  <si>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</si>
  <si>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</si>
  <si>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</si>
  <si>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</si>
  <si>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</si>
  <si>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</si>
  <si>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</si>
  <si>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</si>
  <si>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</si>
  <si>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</si>
  <si>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</si>
  <si>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</si>
  <si>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</si>
  <si>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</si>
  <si>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</si>
  <si>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</si>
  <si>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</si>
  <si>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</si>
  <si>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</si>
  <si>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</si>
  <si>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</si>
  <si>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</si>
  <si>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</si>
  <si>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</si>
  <si>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</si>
  <si>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</si>
  <si>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</si>
  <si>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</si>
  <si>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</si>
  <si>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</si>
  <si>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</si>
  <si>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</si>
  <si>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</si>
  <si>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</si>
  <si>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</si>
  <si>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</si>
  <si>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</si>
  <si>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</si>
  <si>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</si>
  <si>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</si>
  <si>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</si>
  <si>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</si>
  <si>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</si>
  <si>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</si>
  <si>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</si>
  <si>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</si>
  <si>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</si>
  <si>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</si>
  <si>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</si>
  <si>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</si>
  <si>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</si>
  <si>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</si>
  <si>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</si>
  <si>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</si>
  <si>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</si>
  <si>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</si>
  <si>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</si>
  <si>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</si>
  <si>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</si>
  <si>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</si>
  <si>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</si>
  <si>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</si>
  <si>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</si>
  <si>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</si>
  <si>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</si>
  <si>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</si>
  <si>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</si>
  <si>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</si>
  <si>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</si>
  <si>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</si>
  <si>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</si>
  <si>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</si>
  <si>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</si>
  <si>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</si>
  <si>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</si>
  <si>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</si>
  <si>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</si>
  <si>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</si>
  <si>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</si>
  <si>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</si>
  <si>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</si>
  <si>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</si>
  <si>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</si>
  <si>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</si>
  <si>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</si>
  <si>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</si>
  <si>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</si>
  <si>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</si>
  <si>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</si>
  <si>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</si>
  <si>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</si>
  <si>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</si>
  <si>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</si>
  <si>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</si>
  <si>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</si>
  <si>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</si>
  <si>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</si>
  <si>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</si>
  <si>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</si>
  <si>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</si>
  <si>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</si>
  <si>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</si>
  <si>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</si>
  <si>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</si>
  <si>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</si>
  <si>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</si>
  <si>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</si>
  <si>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</si>
  <si>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</si>
  <si>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</si>
  <si>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</si>
  <si>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</si>
  <si>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</si>
  <si>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</si>
  <si>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</si>
  <si>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</si>
  <si>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</si>
  <si>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</si>
  <si>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</si>
  <si>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</si>
  <si>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</si>
  <si>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</si>
  <si>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</si>
  <si>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</si>
  <si>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</si>
  <si>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</si>
  <si>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</si>
  <si>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</si>
  <si>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</si>
  <si>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</si>
  <si>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</si>
  <si>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</si>
  <si>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</si>
  <si>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</si>
  <si>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</si>
  <si>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</si>
  <si>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</si>
  <si>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</si>
  <si>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</si>
  <si>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</si>
  <si>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</si>
  <si>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</si>
  <si>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</si>
  <si>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</si>
  <si>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</si>
  <si>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</si>
  <si>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</si>
  <si>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</si>
  <si>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</si>
  <si>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</si>
  <si>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</si>
  <si>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</si>
  <si>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</si>
  <si>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</si>
  <si>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</si>
  <si>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</si>
  <si>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</si>
  <si>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</si>
  <si>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</si>
  <si>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</si>
  <si>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</si>
  <si>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</si>
  <si>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</si>
  <si>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</si>
  <si>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</si>
  <si>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</si>
  <si>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</si>
  <si>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</si>
  <si>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</si>
  <si>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</si>
  <si>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</si>
  <si>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</si>
  <si>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</si>
  <si>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</si>
  <si>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</si>
  <si>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</si>
  <si>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</si>
  <si>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</si>
  <si>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</si>
  <si>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</si>
  <si>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</si>
  <si>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</si>
  <si>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</si>
  <si>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</si>
  <si>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</si>
  <si>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</si>
  <si>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</si>
  <si>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</si>
  <si>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</si>
  <si>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</si>
  <si>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</si>
  <si>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</si>
  <si>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</si>
  <si>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</si>
  <si>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</si>
  <si>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</si>
  <si>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</si>
  <si>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</si>
  <si>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</si>
  <si>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</si>
  <si>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</si>
  <si>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</si>
  <si>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</si>
  <si>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</si>
  <si>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</si>
  <si>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</si>
  <si>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</si>
  <si>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</si>
  <si>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</si>
  <si>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</si>
  <si>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</si>
  <si>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</si>
  <si>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</si>
  <si>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</si>
  <si>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</si>
  <si>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</si>
  <si>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</si>
  <si>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</si>
  <si>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</si>
  <si>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</si>
  <si>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</si>
  <si>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</si>
  <si>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</si>
  <si>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</si>
  <si>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</si>
  <si>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</si>
  <si>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</si>
  <si>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</si>
  <si>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</si>
  <si>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</si>
  <si>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</si>
  <si>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</si>
  <si>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</si>
  <si>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</si>
  <si>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</si>
  <si>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</si>
  <si>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</si>
  <si>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</si>
  <si>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</si>
  <si>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</si>
  <si>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</si>
  <si>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</si>
  <si>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</si>
  <si>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</si>
  <si>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</si>
  <si>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</si>
  <si>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</si>
  <si>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</si>
  <si>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</si>
  <si>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</si>
  <si>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</si>
  <si>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</si>
  <si>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</si>
  <si>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</si>
  <si>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</si>
  <si>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</si>
  <si>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</si>
  <si>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</si>
  <si>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</si>
  <si>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</si>
  <si>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</si>
  <si>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</si>
  <si>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</si>
  <si>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</si>
  <si>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</si>
  <si>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</si>
  <si>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</si>
  <si>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</si>
  <si>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</si>
  <si>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</si>
  <si>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</si>
  <si>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</si>
  <si>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</si>
  <si>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</si>
  <si>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</si>
  <si>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</si>
  <si>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</si>
  <si>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</si>
  <si>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</si>
  <si>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</si>
  <si>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</si>
  <si>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</si>
  <si>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</si>
  <si>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</si>
  <si>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</si>
  <si>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</si>
  <si>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</si>
  <si>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</si>
  <si>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</si>
  <si>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</si>
  <si>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</si>
  <si>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</si>
  <si>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</si>
  <si>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</si>
  <si>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</si>
  <si>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</si>
  <si>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</si>
  <si>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</si>
  <si>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</si>
  <si>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</si>
  <si>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</si>
  <si>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</si>
  <si>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</si>
  <si>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</si>
  <si>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</si>
  <si>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</si>
  <si>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</si>
  <si>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</si>
  <si>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</si>
  <si>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</si>
  <si>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</si>
  <si>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</si>
  <si>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</si>
  <si>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</si>
  <si>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</si>
  <si>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</si>
  <si>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</si>
  <si>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</si>
  <si>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</si>
  <si>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</si>
  <si>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</si>
  <si>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</si>
  <si>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</si>
  <si>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</si>
  <si>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</si>
  <si>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</si>
  <si>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</si>
  <si>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</si>
  <si>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</si>
  <si>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</si>
  <si>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</si>
  <si>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</si>
  <si>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</si>
  <si>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</si>
  <si>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</si>
  <si>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</si>
  <si>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</si>
  <si>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</si>
  <si>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</si>
  <si>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</si>
  <si>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</si>
  <si>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</si>
  <si>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</si>
  <si>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</si>
  <si>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</si>
  <si>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</si>
  <si>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</si>
  <si>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</si>
  <si>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</si>
  <si>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</si>
  <si>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</si>
  <si>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</si>
  <si>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</si>
  <si>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</si>
  <si>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</si>
  <si>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</si>
  <si>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</si>
  <si>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</si>
  <si>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</si>
  <si>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</si>
  <si>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</si>
  <si>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</si>
  <si>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</si>
  <si>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</si>
  <si>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</si>
  <si>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</si>
  <si>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</si>
  <si>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</si>
  <si>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</si>
  <si>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</si>
  <si>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</si>
  <si>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</si>
  <si>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</si>
  <si>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</si>
  <si>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</si>
  <si>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</si>
  <si>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</si>
  <si>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</si>
  <si>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</si>
  <si>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</si>
  <si>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</si>
  <si>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</si>
  <si>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</si>
  <si>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</si>
  <si>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</si>
  <si>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</si>
  <si>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</si>
  <si>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</si>
  <si>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</si>
  <si>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</si>
  <si>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</si>
  <si>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</si>
  <si>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</si>
  <si>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</si>
  <si>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</si>
  <si>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</si>
  <si>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</si>
  <si>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</si>
  <si>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</si>
  <si>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</si>
  <si>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</si>
  <si>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</si>
  <si>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</si>
  <si>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</si>
  <si>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</si>
  <si>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</si>
  <si>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</si>
  <si>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</si>
  <si>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</si>
  <si>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</si>
  <si>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</si>
  <si>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</si>
  <si>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</si>
  <si>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</si>
  <si>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</si>
  <si>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</si>
  <si>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</si>
  <si>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</si>
  <si>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</si>
  <si>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</si>
  <si>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</si>
  <si>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</si>
  <si>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</si>
  <si>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</si>
  <si>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</si>
  <si>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</si>
  <si>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</si>
  <si>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</si>
  <si>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</si>
  <si>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</si>
  <si>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</si>
  <si>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</si>
  <si>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</si>
  <si>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</si>
  <si>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</si>
  <si>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</si>
  <si>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</si>
  <si>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</si>
  <si>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</si>
  <si>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</si>
  <si>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</si>
  <si>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</si>
  <si>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</si>
  <si>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</si>
  <si>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</si>
  <si>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</si>
  <si>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</si>
  <si>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</si>
  <si>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</si>
  <si>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</si>
  <si>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</si>
  <si>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</si>
  <si>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</si>
  <si>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</si>
  <si>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</si>
  <si>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</si>
  <si>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</si>
  <si>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</si>
  <si>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</si>
  <si>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</si>
  <si>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</si>
  <si>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</si>
  <si>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</si>
  <si>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</si>
  <si>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</si>
  <si>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</si>
  <si>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</si>
  <si>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</si>
  <si>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</si>
  <si>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</si>
  <si>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</si>
  <si>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</si>
  <si>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</si>
  <si>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</si>
  <si>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</si>
  <si>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</si>
  <si>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</si>
  <si>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</si>
  <si>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</si>
  <si>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</si>
  <si>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</si>
  <si>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</si>
  <si>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</si>
  <si>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</si>
  <si>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</si>
  <si>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</si>
  <si>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</si>
  <si>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</si>
  <si>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</si>
  <si>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</si>
  <si>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</si>
  <si>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</si>
  <si>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</si>
  <si>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</si>
  <si>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</si>
  <si>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</si>
  <si>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</si>
  <si>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</si>
  <si>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</si>
  <si>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</si>
  <si>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</si>
  <si>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</si>
  <si>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</si>
  <si>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</si>
  <si>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</si>
  <si>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</si>
  <si>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</si>
  <si>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</si>
  <si>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</si>
  <si>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</si>
  <si>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</si>
  <si>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</si>
  <si>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</si>
  <si>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</si>
  <si>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</si>
  <si>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</si>
  <si>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</si>
  <si>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</si>
  <si>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</si>
  <si>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</si>
  <si>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</si>
  <si>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</si>
  <si>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</si>
  <si>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</si>
  <si>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</si>
  <si>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</si>
  <si>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</si>
  <si>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</si>
  <si>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</si>
  <si>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</si>
  <si>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</si>
  <si>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</si>
  <si>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</si>
  <si>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</si>
  <si>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</si>
  <si>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</si>
  <si>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</si>
  <si>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</si>
  <si>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</si>
  <si>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</si>
  <si>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</si>
  <si>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</si>
  <si>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</si>
  <si>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</si>
  <si>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</si>
  <si>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</si>
  <si>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</si>
  <si>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</si>
  <si>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</si>
  <si>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</si>
  <si>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</si>
  <si>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</si>
  <si>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</si>
  <si>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</si>
  <si>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</si>
  <si>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</si>
  <si>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</si>
  <si>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</si>
  <si>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</si>
  <si>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</si>
  <si>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</si>
  <si>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</si>
  <si>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</si>
  <si>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</si>
  <si>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</si>
  <si>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</si>
  <si>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</si>
  <si>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</si>
  <si>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</si>
  <si>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</si>
  <si>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</si>
  <si>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</si>
  <si>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</si>
  <si>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</si>
  <si>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</si>
  <si>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</si>
  <si>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</si>
  <si>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</si>
  <si>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</si>
  <si>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</si>
  <si>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</si>
  <si>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</si>
  <si>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</si>
  <si>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</si>
  <si>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</si>
  <si>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</si>
  <si>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</si>
  <si>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</si>
  <si>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</si>
  <si>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</si>
  <si>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</si>
  <si>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</si>
  <si>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</si>
  <si>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</si>
  <si>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</si>
  <si>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</si>
  <si>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</si>
  <si>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</si>
  <si>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</si>
  <si>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</si>
  <si>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</si>
  <si>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</si>
  <si>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</si>
  <si>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</si>
  <si>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</si>
  <si>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</si>
  <si>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</si>
  <si>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</si>
  <si>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</si>
  <si>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</si>
  <si>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</si>
  <si>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</si>
  <si>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</si>
  <si>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</si>
  <si>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</si>
  <si>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</si>
  <si>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</si>
  <si>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</si>
  <si>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</si>
  <si>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</si>
  <si>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</si>
  <si>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</si>
  <si>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</si>
  <si>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</si>
  <si>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</si>
  <si>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</si>
  <si>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</si>
  <si>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</si>
  <si>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</si>
  <si>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</si>
  <si>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</si>
  <si>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</si>
  <si>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</si>
  <si>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</si>
  <si>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</si>
  <si>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</si>
  <si>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</si>
  <si>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</si>
  <si>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</si>
  <si>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</si>
  <si>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</si>
  <si>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</si>
  <si>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</si>
  <si>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</si>
  <si>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</si>
  <si>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</si>
  <si>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</si>
  <si>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</si>
  <si>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</si>
  <si>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</si>
  <si>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</si>
  <si>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</si>
  <si>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</si>
  <si>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</si>
  <si>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</si>
  <si>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</si>
  <si>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</si>
  <si>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</si>
  <si>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</si>
  <si>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</si>
  <si>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</si>
  <si>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</si>
  <si>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</si>
  <si>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</si>
  <si>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</si>
  <si>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</si>
  <si>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</si>
  <si>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</si>
  <si>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</si>
  <si>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</si>
  <si>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</si>
  <si>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</si>
  <si>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</si>
  <si>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</si>
  <si>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</si>
  <si>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</si>
  <si>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</si>
  <si>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</si>
  <si>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</si>
  <si>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</si>
  <si>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</si>
  <si>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</si>
  <si>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</si>
  <si>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</si>
  <si>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</si>
  <si>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</si>
  <si>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</si>
  <si>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</si>
  <si>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</si>
  <si>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</si>
  <si>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</si>
  <si>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</si>
  <si>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</si>
  <si>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</si>
  <si>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</si>
  <si>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</si>
  <si>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</si>
  <si>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</si>
  <si>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</si>
  <si>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</si>
  <si>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</si>
  <si>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</si>
  <si>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</si>
  <si>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</si>
  <si>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</si>
  <si>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</si>
  <si>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</si>
  <si>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</si>
  <si>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</si>
  <si>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</si>
  <si>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</si>
  <si>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</si>
  <si>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</si>
  <si>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</si>
  <si>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</si>
  <si>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</si>
  <si>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</si>
  <si>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</si>
  <si>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</si>
  <si>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</si>
  <si>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</si>
  <si>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</si>
  <si>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</si>
  <si>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</si>
  <si>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</si>
  <si>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</si>
  <si>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</si>
  <si>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</si>
  <si>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</si>
  <si>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</si>
  <si>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</si>
  <si>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</si>
  <si>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</si>
  <si>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</si>
  <si>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</si>
  <si>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</si>
  <si>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</si>
  <si>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</si>
  <si>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</si>
  <si>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</si>
  <si>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</si>
  <si>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</si>
  <si>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</si>
  <si>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</si>
  <si>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</si>
  <si>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</si>
  <si>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</si>
  <si>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</si>
  <si>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</si>
  <si>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</si>
  <si>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</si>
  <si>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</si>
  <si>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</si>
  <si>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</si>
  <si>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</si>
  <si>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</si>
  <si>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</si>
  <si>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</si>
  <si>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</si>
  <si>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</si>
  <si>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</si>
  <si>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</si>
  <si>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</si>
  <si>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</si>
  <si>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</si>
  <si>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</si>
  <si>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</si>
  <si>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</si>
  <si>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</si>
  <si>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</si>
  <si>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</si>
  <si>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</si>
  <si>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</si>
  <si>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</si>
  <si>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</si>
  <si>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</si>
  <si>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</si>
  <si>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</si>
  <si>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</si>
  <si>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</si>
  <si>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</si>
  <si>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</si>
  <si>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</si>
  <si>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</si>
  <si>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</si>
  <si>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</si>
  <si>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</si>
  <si>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</si>
  <si>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</si>
  <si>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</si>
  <si>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</si>
  <si>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</si>
  <si>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</si>
  <si>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</si>
  <si>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</si>
  <si>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</si>
  <si>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</si>
  <si>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</si>
  <si>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</si>
  <si>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</si>
  <si>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</si>
  <si>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</si>
  <si>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</si>
  <si>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</si>
  <si>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</si>
  <si>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</si>
  <si>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</si>
  <si>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</si>
  <si>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</si>
  <si>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</si>
  <si>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</si>
  <si>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</si>
  <si>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</si>
  <si>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</si>
  <si>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</si>
  <si>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</si>
  <si>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</si>
  <si>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</si>
  <si>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</si>
  <si>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</si>
  <si>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</si>
  <si>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</si>
  <si>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</si>
  <si>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</si>
  <si>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</si>
  <si>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</si>
  <si>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</si>
  <si>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</si>
  <si>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</si>
  <si>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</si>
  <si>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</si>
  <si>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</si>
  <si>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</si>
  <si>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</si>
  <si>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</si>
  <si>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</si>
  <si>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</si>
  <si>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</si>
  <si>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</si>
  <si>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</si>
  <si>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</si>
  <si>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</si>
  <si>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</si>
  <si>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</si>
  <si>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</si>
  <si>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</si>
  <si>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</si>
  <si>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</si>
  <si>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</si>
  <si>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</si>
  <si>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</si>
  <si>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</si>
  <si>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</si>
  <si>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</si>
  <si>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</si>
  <si>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</si>
  <si>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</si>
  <si>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</si>
  <si>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</si>
  <si>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</si>
  <si>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</si>
  <si>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</si>
  <si>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</si>
  <si>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</si>
  <si>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</si>
  <si>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</si>
  <si>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</si>
  <si>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</si>
  <si>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</si>
  <si>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</si>
  <si>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</si>
  <si>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</si>
  <si>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</si>
  <si>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</si>
  <si>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</si>
  <si>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</si>
  <si>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</si>
  <si>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</si>
  <si>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</si>
  <si>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</si>
  <si>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</si>
  <si>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</si>
  <si>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</si>
  <si>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</si>
  <si>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</si>
  <si>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</si>
  <si>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</si>
  <si>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</si>
  <si>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</si>
  <si>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</si>
  <si>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</si>
  <si>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</si>
  <si>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</si>
  <si>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</si>
  <si>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</si>
  <si>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</si>
  <si>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</si>
  <si>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</si>
  <si>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</si>
  <si>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</si>
  <si>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</si>
  <si>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</si>
  <si>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</si>
  <si>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</si>
  <si>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</si>
  <si>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</si>
  <si>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</si>
  <si>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</si>
  <si>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</si>
  <si>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</si>
  <si>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</si>
  <si>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</si>
  <si>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</si>
  <si>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</si>
  <si>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</si>
  <si>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</si>
  <si>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</si>
  <si>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</si>
  <si>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</si>
  <si>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</si>
  <si>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</si>
  <si>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</si>
  <si>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</si>
  <si>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</si>
  <si>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</si>
  <si>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</si>
  <si>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</si>
  <si>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</si>
  <si>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</si>
  <si>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</si>
  <si>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</si>
  <si>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</si>
  <si>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</si>
  <si>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</si>
  <si>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</si>
  <si>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</si>
  <si>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</si>
  <si>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</si>
  <si>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</si>
  <si>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</si>
  <si>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</si>
  <si>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</si>
  <si>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</si>
  <si>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</si>
  <si>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</si>
  <si>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</si>
  <si>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</si>
  <si>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</si>
  <si>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</si>
  <si>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</si>
  <si>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</si>
  <si>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</si>
  <si>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</si>
  <si>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</si>
  <si>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</si>
  <si>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</si>
  <si>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</si>
  <si>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</si>
  <si>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</si>
  <si>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</si>
  <si>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</si>
  <si>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</si>
  <si>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</si>
  <si>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</si>
  <si>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</si>
  <si>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</si>
  <si>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</si>
  <si>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</si>
  <si>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</si>
  <si>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</si>
  <si>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</si>
  <si>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</si>
  <si>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</si>
  <si>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</si>
  <si>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</si>
  <si>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</si>
  <si>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</si>
  <si>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</si>
  <si>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</si>
  <si>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</si>
  <si>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</si>
  <si>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</si>
  <si>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</si>
  <si>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</si>
  <si>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</si>
  <si>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</si>
  <si>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</si>
  <si>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</si>
  <si>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</si>
  <si>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</si>
  <si>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</si>
  <si>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</si>
  <si>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</si>
  <si>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</si>
  <si>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</si>
  <si>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</si>
  <si>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</si>
  <si>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</si>
  <si>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</si>
  <si>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</si>
  <si>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</si>
  <si>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</si>
  <si>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</si>
  <si>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</si>
  <si>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</si>
  <si>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</si>
  <si>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</si>
  <si>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</si>
  <si>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</si>
  <si>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</si>
  <si>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</si>
  <si>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</si>
  <si>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</si>
  <si>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</si>
  <si>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</si>
  <si>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</si>
  <si>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</si>
  <si>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</si>
  <si>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</si>
  <si>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</si>
  <si>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</si>
  <si>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</si>
  <si>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</si>
  <si>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</si>
  <si>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</si>
  <si>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</si>
  <si>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</si>
  <si>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</si>
  <si>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</si>
  <si>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</si>
  <si>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</si>
  <si>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</si>
  <si>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</si>
  <si>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</si>
  <si>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</si>
  <si>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</si>
  <si>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</si>
  <si>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</si>
  <si>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</si>
  <si>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</si>
  <si>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</si>
  <si>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</si>
  <si>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</si>
  <si>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</si>
  <si>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</si>
  <si>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</si>
  <si>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</si>
  <si>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</si>
  <si>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</si>
  <si>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</si>
  <si>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</si>
  <si>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</si>
  <si>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</si>
  <si>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</si>
  <si>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</si>
  <si>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</si>
  <si>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</si>
  <si>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</si>
  <si>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</si>
  <si>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</si>
  <si>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</si>
  <si>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</si>
  <si>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</si>
  <si>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</si>
  <si>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</si>
  <si>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</si>
  <si>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</si>
  <si>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</si>
  <si>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</si>
  <si>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</si>
  <si>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</si>
  <si>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</si>
  <si>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</si>
  <si>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</si>
  <si>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</si>
  <si>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</si>
  <si>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</si>
  <si>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</si>
  <si>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</si>
  <si>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</si>
  <si>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</si>
  <si>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</si>
  <si>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</si>
  <si>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</si>
  <si>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</si>
  <si>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</si>
  <si>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</si>
  <si>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</si>
  <si>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</si>
  <si>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</si>
  <si>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</si>
  <si>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</si>
  <si>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</si>
  <si>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</si>
  <si>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</si>
  <si>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</si>
  <si>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</si>
  <si>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</si>
  <si>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</si>
  <si>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</si>
  <si>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</si>
  <si>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</si>
  <si>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</si>
  <si>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</si>
  <si>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</si>
  <si>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</si>
  <si>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</si>
  <si>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</si>
  <si>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</si>
  <si>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</si>
  <si>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</si>
  <si>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</si>
  <si>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</si>
  <si>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</si>
  <si>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</si>
  <si>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</si>
  <si>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</si>
  <si>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</si>
  <si>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</si>
  <si>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</si>
  <si>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</si>
  <si>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</si>
  <si>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</si>
  <si>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</si>
  <si>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</si>
  <si>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</si>
  <si>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</si>
  <si>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</si>
  <si>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</si>
  <si>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</si>
  <si>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</si>
  <si>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</si>
  <si>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</si>
  <si>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</si>
  <si>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</si>
  <si>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</si>
  <si>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</si>
  <si>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</si>
  <si>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</si>
  <si>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</si>
  <si>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</si>
  <si>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</si>
  <si>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</si>
  <si>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</si>
  <si>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</si>
  <si>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</si>
  <si>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</si>
  <si>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</si>
  <si>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</si>
  <si>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</si>
  <si>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</si>
  <si>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</si>
  <si>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</si>
  <si>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</si>
  <si>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</si>
  <si>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</si>
  <si>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</si>
  <si>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</si>
  <si>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</si>
  <si>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</si>
  <si>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</si>
  <si>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</si>
  <si>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</si>
  <si>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</si>
  <si>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</si>
  <si>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</si>
  <si>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</si>
  <si>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</si>
  <si>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</si>
  <si>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</si>
  <si>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</si>
  <si>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</si>
  <si>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</si>
  <si>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</si>
  <si>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</si>
  <si>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</si>
  <si>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</si>
  <si>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</si>
  <si>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</si>
  <si>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</si>
  <si>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</si>
  <si>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</si>
  <si>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</si>
  <si>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</si>
  <si>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</si>
  <si>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</si>
  <si>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</si>
  <si>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</si>
  <si>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</si>
  <si>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</si>
  <si>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</si>
  <si>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</si>
  <si>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</si>
  <si>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</si>
  <si>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</si>
  <si>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</si>
  <si>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</si>
  <si>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</si>
  <si>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</si>
  <si>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</si>
  <si>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</si>
  <si>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</si>
  <si>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</si>
  <si>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</si>
  <si>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</si>
  <si>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</si>
  <si>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</si>
  <si>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</si>
  <si>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</si>
  <si>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</si>
  <si>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</si>
  <si>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</si>
  <si>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</si>
  <si>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</si>
  <si>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</si>
  <si>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</si>
  <si>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</si>
  <si>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</si>
  <si>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</si>
  <si>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</si>
  <si>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</si>
  <si>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</si>
  <si>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</si>
  <si>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</si>
  <si>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</si>
  <si>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</si>
  <si>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</si>
  <si>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</si>
  <si>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</si>
  <si>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</si>
  <si>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</si>
  <si>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</si>
  <si>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</si>
  <si>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</si>
  <si>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</si>
  <si>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</si>
  <si>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</si>
  <si>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</si>
  <si>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</si>
  <si>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</si>
  <si>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</si>
  <si>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</si>
  <si>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</si>
  <si>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</si>
  <si>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</si>
  <si>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</si>
  <si>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</si>
  <si>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</si>
  <si>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</si>
  <si>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</si>
  <si>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</si>
  <si>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</si>
  <si>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</si>
  <si>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</si>
  <si>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</si>
  <si>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</si>
  <si>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</si>
  <si>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</si>
  <si>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</si>
  <si>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</si>
  <si>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</si>
  <si>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</si>
  <si>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</si>
  <si>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</si>
  <si>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</si>
  <si>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</si>
  <si>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</si>
  <si>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</si>
  <si>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</si>
  <si>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</si>
  <si>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</si>
  <si>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</si>
  <si>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</si>
  <si>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</si>
  <si>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</si>
  <si>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</si>
  <si>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</si>
  <si>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</si>
  <si>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</si>
  <si>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</si>
  <si>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</si>
  <si>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</si>
  <si>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</si>
  <si>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</si>
  <si>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</si>
  <si>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</si>
  <si>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</si>
  <si>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</si>
  <si>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</si>
  <si>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</si>
  <si>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</si>
  <si>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</si>
  <si>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</si>
  <si>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</si>
  <si>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</si>
  <si>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</si>
  <si>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</si>
  <si>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</si>
  <si>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</si>
  <si>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</si>
  <si>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</si>
  <si>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</si>
  <si>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</si>
  <si>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</si>
  <si>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</si>
  <si>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</si>
  <si>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</si>
  <si>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</si>
  <si>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</si>
  <si>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</si>
  <si>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</si>
  <si>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</si>
  <si>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</si>
  <si>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</si>
  <si>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</si>
  <si>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</si>
  <si>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</si>
  <si>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</si>
  <si>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</si>
  <si>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</si>
  <si>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</si>
  <si>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</si>
  <si>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</si>
  <si>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</si>
  <si>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</si>
  <si>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</si>
  <si>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</si>
  <si>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</si>
  <si>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</si>
  <si>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</si>
  <si>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</si>
  <si>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</si>
  <si>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</si>
  <si>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</si>
  <si>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</si>
  <si>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</si>
  <si>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</si>
  <si>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</si>
  <si>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</si>
  <si>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</si>
  <si>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</si>
  <si>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</si>
  <si>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</si>
  <si>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</si>
  <si>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</si>
  <si>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</si>
  <si>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</si>
  <si>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</si>
  <si>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</si>
  <si>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</si>
  <si>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</si>
  <si>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</si>
  <si>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</si>
  <si>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</si>
  <si>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</si>
  <si>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</si>
  <si>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</si>
  <si>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</si>
  <si>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</si>
  <si>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</si>
  <si>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</si>
  <si>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</si>
  <si>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</si>
  <si>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</si>
  <si>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</si>
  <si>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</si>
  <si>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</si>
  <si>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</si>
  <si>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</si>
  <si>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</si>
  <si>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</si>
  <si>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</si>
  <si>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</si>
  <si>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</si>
  <si>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</si>
  <si>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</si>
  <si>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</si>
  <si>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</si>
  <si>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</si>
  <si>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</si>
  <si>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</si>
  <si>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</si>
  <si>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</si>
  <si>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</si>
  <si>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</si>
  <si>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</si>
  <si>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</si>
  <si>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</si>
  <si>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</si>
  <si>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</si>
  <si>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</si>
  <si>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</si>
  <si>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</si>
  <si>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</si>
  <si>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</si>
  <si>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</si>
  <si>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</si>
  <si>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</si>
  <si>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</si>
  <si>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</si>
  <si>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</si>
  <si>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</si>
  <si>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</si>
  <si>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</si>
  <si>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</si>
  <si>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</si>
  <si>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</si>
  <si>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</si>
  <si>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</si>
  <si>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</si>
  <si>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</si>
  <si>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</si>
  <si>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</si>
  <si>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</si>
  <si>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</si>
  <si>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</si>
  <si>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</si>
  <si>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</si>
  <si>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</si>
  <si>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</si>
  <si>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</si>
  <si>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</si>
  <si>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</si>
  <si>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</si>
  <si>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</si>
  <si>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</si>
  <si>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</si>
  <si>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</si>
  <si>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</si>
  <si>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</si>
  <si>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</si>
  <si>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</si>
  <si>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</si>
  <si>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</si>
  <si>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</si>
  <si>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</si>
  <si>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</si>
  <si>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</si>
  <si>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</si>
  <si>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</si>
  <si>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</si>
  <si>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</si>
  <si>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</si>
  <si>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</si>
  <si>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</si>
  <si>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</si>
  <si>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</si>
  <si>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</si>
  <si>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</si>
  <si>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</si>
  <si>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</si>
  <si>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</si>
  <si>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</si>
  <si>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</si>
  <si>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</si>
  <si>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</si>
  <si>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</si>
  <si>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</si>
  <si>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</si>
  <si>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</si>
  <si>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</si>
  <si>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</si>
  <si>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</si>
  <si>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</si>
  <si>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</si>
  <si>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</si>
  <si>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</si>
  <si>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</si>
  <si>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</si>
  <si>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</si>
  <si>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</si>
  <si>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</si>
  <si>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</si>
  <si>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</si>
  <si>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</si>
  <si>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</si>
  <si>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</si>
  <si>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</si>
  <si>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</si>
  <si>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</si>
  <si>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</si>
  <si>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</si>
  <si>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</si>
  <si>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</si>
  <si>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</si>
  <si>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</si>
  <si>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</si>
  <si>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</si>
  <si>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</si>
  <si>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</si>
  <si>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</si>
  <si>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</si>
  <si>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</si>
  <si>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</si>
  <si>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</si>
  <si>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</si>
  <si>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</si>
  <si>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</si>
  <si>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</si>
  <si>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</si>
  <si>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</si>
  <si>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</si>
  <si>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</si>
  <si>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</si>
  <si>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</si>
  <si>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</si>
  <si>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</si>
  <si>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</si>
  <si>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</si>
  <si>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</si>
  <si>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</si>
  <si>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</si>
  <si>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</si>
  <si>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</si>
  <si>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</si>
  <si>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</si>
  <si>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</si>
  <si>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</si>
  <si>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</si>
  <si>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</si>
  <si>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</si>
  <si>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</si>
  <si>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</si>
  <si>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</si>
  <si>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</si>
  <si>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</si>
  <si>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</si>
  <si>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</si>
  <si>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</si>
  <si>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</si>
  <si>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</si>
  <si>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</si>
  <si>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</si>
  <si>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</si>
  <si>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</si>
  <si>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</si>
  <si>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</si>
  <si>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</si>
  <si>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</si>
  <si>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</si>
  <si>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</si>
  <si>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</si>
  <si>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</si>
  <si>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</si>
  <si>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</si>
  <si>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</si>
  <si>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</si>
  <si>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</si>
  <si>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</si>
  <si>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</si>
  <si>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</si>
  <si>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</si>
  <si>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</si>
  <si>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</si>
  <si>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</si>
  <si>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</si>
  <si>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</si>
  <si>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</si>
  <si>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</si>
  <si>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</si>
  <si>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</si>
  <si>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</si>
  <si>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</si>
  <si>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</si>
  <si>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</si>
  <si>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</si>
  <si>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</si>
  <si>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</si>
  <si>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</si>
  <si>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</si>
  <si>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</si>
  <si>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</si>
  <si>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</si>
  <si>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</si>
  <si>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</si>
  <si>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</si>
  <si>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</si>
  <si>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</si>
  <si>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</si>
  <si>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</si>
  <si>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</si>
  <si>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</si>
  <si>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</si>
  <si>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</si>
  <si>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</si>
  <si>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</si>
  <si>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</si>
  <si>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</si>
  <si>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</si>
  <si>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</si>
  <si>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</si>
  <si>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</si>
  <si>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</si>
  <si>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</si>
  <si>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</si>
  <si>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</si>
  <si>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</si>
  <si>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</si>
  <si>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</si>
  <si>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</si>
  <si>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</si>
  <si>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</si>
  <si>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</si>
  <si>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</si>
  <si>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</si>
  <si>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</si>
  <si>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</si>
  <si>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</si>
  <si>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</si>
  <si>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</si>
  <si>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</si>
  <si>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</si>
  <si>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</si>
  <si>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</si>
  <si>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</si>
  <si>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</si>
  <si>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</si>
  <si>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</si>
  <si>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</si>
  <si>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</si>
  <si>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</si>
  <si>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</si>
  <si>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</si>
  <si>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</si>
  <si>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</si>
  <si>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</si>
  <si>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</si>
  <si>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</si>
  <si>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</si>
  <si>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</si>
  <si>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</si>
  <si>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</si>
  <si>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</si>
  <si>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</si>
  <si>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</si>
  <si>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</si>
  <si>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</si>
  <si>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</si>
  <si>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</si>
  <si>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</si>
  <si>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</si>
  <si>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</si>
  <si>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</si>
  <si>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</si>
  <si>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</si>
  <si>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</si>
  <si>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</si>
  <si>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</si>
  <si>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</si>
  <si>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</si>
  <si>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</si>
  <si>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</si>
  <si>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</si>
  <si>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</si>
  <si>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</si>
  <si>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</si>
  <si>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</si>
  <si>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</si>
  <si>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</si>
  <si>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</si>
  <si>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</si>
  <si>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</si>
  <si>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</si>
  <si>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</si>
  <si>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</si>
  <si>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</si>
  <si>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</si>
  <si>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</si>
  <si>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</si>
  <si>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</si>
  <si>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</si>
  <si>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</si>
  <si>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</si>
  <si>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</si>
  <si>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</si>
  <si>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</si>
  <si>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</si>
  <si>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</si>
  <si>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</si>
  <si>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</si>
  <si>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</si>
  <si>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</si>
  <si>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</si>
  <si>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</si>
  <si>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</si>
  <si>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</si>
  <si>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</si>
  <si>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</si>
  <si>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</si>
  <si>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</si>
  <si>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</si>
  <si>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</si>
  <si>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</si>
  <si>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</si>
  <si>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</si>
  <si>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</si>
  <si>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</si>
  <si>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</si>
  <si>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</si>
  <si>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</si>
  <si>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</si>
  <si>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</si>
  <si>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</si>
  <si>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</si>
  <si>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</si>
  <si>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</si>
  <si>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</si>
  <si>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</si>
  <si>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</si>
  <si>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</si>
  <si>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</si>
  <si>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</si>
  <si>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</si>
  <si>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</si>
  <si>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</si>
  <si>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</si>
  <si>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</si>
  <si>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</si>
  <si>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</si>
  <si>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</si>
  <si>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</si>
  <si>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</si>
  <si>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</si>
  <si>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</si>
  <si>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</si>
  <si>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</si>
  <si>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</si>
  <si>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</si>
  <si>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</si>
  <si>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</si>
  <si>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</si>
  <si>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</si>
  <si>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</si>
  <si>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</si>
  <si>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</si>
  <si>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</si>
  <si>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</si>
  <si>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</si>
  <si>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</si>
  <si>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</si>
  <si>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</si>
  <si>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</si>
  <si>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</si>
  <si>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</si>
  <si>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</si>
  <si>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</si>
  <si>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</si>
  <si>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</si>
  <si>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</si>
  <si>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</si>
  <si>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</si>
  <si>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</si>
  <si>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</si>
  <si>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</si>
  <si>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</si>
  <si>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</si>
  <si>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</si>
  <si>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</si>
  <si>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</si>
  <si>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</si>
  <si>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</si>
  <si>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</si>
  <si>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</si>
  <si>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</si>
  <si>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</si>
  <si>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</si>
  <si>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</si>
  <si>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</si>
  <si>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</si>
  <si>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</si>
  <si>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</si>
  <si>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</si>
  <si>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</si>
  <si>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</si>
  <si>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</si>
  <si>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</si>
  <si>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</si>
  <si>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</si>
  <si>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</si>
  <si>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</si>
  <si>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</si>
  <si>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</si>
  <si>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</si>
  <si>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</si>
  <si>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</si>
  <si>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</si>
  <si>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</si>
  <si>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</si>
  <si>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</si>
  <si>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</si>
  <si>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</si>
  <si>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</si>
  <si>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</si>
  <si>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</si>
  <si>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</si>
  <si>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</si>
  <si>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</si>
  <si>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</si>
  <si>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</si>
  <si>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</si>
  <si>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</si>
  <si>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</si>
  <si>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</si>
  <si>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</si>
  <si>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</si>
  <si>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</si>
  <si>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</si>
  <si>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</si>
  <si>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</si>
  <si>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</si>
  <si>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</si>
  <si>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</si>
  <si>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</si>
  <si>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</si>
  <si>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</si>
  <si>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</si>
  <si>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</si>
  <si>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</si>
  <si>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</si>
  <si>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</si>
  <si>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</si>
  <si>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</si>
  <si>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</si>
  <si>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</si>
  <si>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</si>
  <si>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</si>
  <si>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</si>
  <si>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</si>
  <si>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</si>
  <si>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</si>
  <si>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</si>
  <si>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</si>
  <si>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</si>
  <si>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</si>
  <si>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</si>
  <si>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</si>
  <si>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</si>
  <si>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</si>
  <si>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</si>
  <si>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</si>
  <si>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</si>
  <si>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</si>
  <si>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</si>
  <si>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</si>
  <si>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</si>
  <si>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</si>
  <si>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</si>
  <si>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</si>
  <si>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</si>
  <si>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</si>
  <si>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</si>
  <si>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</si>
  <si>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</si>
  <si>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</si>
  <si>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</si>
  <si>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</si>
  <si>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</si>
  <si>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</si>
  <si>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</si>
  <si>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</si>
  <si>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</si>
  <si>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</si>
  <si>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</si>
  <si>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</si>
  <si>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</si>
  <si>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</si>
  <si>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</si>
  <si>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</si>
  <si>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</si>
  <si>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</si>
  <si>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</si>
  <si>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</si>
  <si>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</si>
  <si>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</si>
  <si>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</si>
  <si>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</si>
  <si>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</si>
  <si>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</si>
  <si>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</si>
  <si>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</si>
  <si>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</si>
  <si>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</si>
  <si>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</si>
  <si>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</si>
  <si>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</si>
  <si>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</si>
  <si>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</si>
  <si>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</si>
  <si>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</si>
  <si>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</si>
  <si>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</si>
  <si>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</si>
  <si>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</si>
  <si>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</si>
  <si>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</si>
  <si>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</si>
  <si>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</si>
  <si>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</si>
  <si>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</si>
  <si>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</si>
  <si>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</si>
  <si>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</si>
  <si>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</si>
  <si>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</si>
  <si>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</si>
  <si>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</si>
  <si>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</si>
  <si>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</si>
  <si>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</si>
  <si>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</si>
  <si>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</si>
  <si>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</si>
  <si>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</si>
  <si>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</si>
  <si>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</si>
  <si>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</si>
  <si>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</si>
  <si>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</si>
  <si>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</si>
  <si>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</si>
  <si>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</si>
  <si>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</si>
  <si>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</si>
  <si>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</si>
  <si>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</si>
  <si>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</si>
  <si>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</si>
  <si>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</si>
  <si>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</si>
  <si>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</si>
  <si>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</si>
  <si>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</si>
  <si>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</si>
  <si>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</si>
  <si>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</si>
  <si>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</si>
  <si>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</si>
  <si>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</si>
  <si>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</si>
  <si>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</si>
  <si>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</si>
  <si>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</si>
  <si>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</si>
  <si>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</si>
  <si>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</si>
  <si>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</si>
  <si>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</si>
  <si>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</si>
  <si>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</si>
  <si>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</si>
  <si>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</si>
  <si>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</si>
  <si>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</si>
  <si>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</si>
  <si>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</si>
  <si>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</si>
  <si>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</si>
  <si>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</si>
  <si>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</si>
  <si>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</si>
  <si>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</si>
  <si>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</si>
  <si>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</si>
  <si>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</si>
  <si>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</si>
  <si>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</si>
  <si>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</si>
  <si>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</si>
  <si>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</si>
  <si>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</si>
  <si>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</si>
  <si>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</si>
  <si>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</si>
  <si>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</si>
  <si>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</si>
  <si>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</si>
  <si>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</si>
  <si>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</si>
  <si>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</si>
  <si>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</si>
  <si>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</si>
  <si>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</si>
  <si>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</si>
  <si>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</si>
  <si>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</si>
  <si>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</si>
  <si>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</si>
  <si>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</si>
  <si>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</si>
  <si>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</si>
  <si>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</si>
  <si>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</si>
  <si>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</si>
  <si>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</si>
  <si>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</si>
  <si>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</si>
  <si>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</si>
  <si>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</si>
  <si>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</si>
  <si>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</si>
  <si>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</si>
  <si>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</si>
  <si>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</si>
  <si>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</si>
  <si>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</si>
  <si>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</si>
  <si>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</si>
  <si>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</si>
  <si>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</si>
  <si>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</si>
  <si>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</si>
  <si>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</si>
  <si>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</si>
  <si>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</si>
  <si>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</si>
  <si>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</si>
  <si>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</si>
  <si>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</si>
  <si>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</si>
  <si>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</si>
  <si>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</si>
  <si>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</si>
  <si>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</si>
  <si>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</si>
  <si>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</si>
  <si>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</si>
  <si>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</si>
  <si>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</si>
  <si>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</si>
  <si>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</si>
  <si>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</si>
  <si>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</si>
  <si>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</si>
  <si>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</si>
  <si>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</si>
  <si>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</si>
  <si>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</si>
  <si>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</si>
  <si>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</si>
  <si>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</si>
  <si>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</si>
  <si>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</si>
  <si>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</si>
  <si>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</si>
  <si>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</si>
  <si>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</si>
  <si>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</si>
  <si>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</si>
  <si>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</si>
  <si>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</si>
  <si>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</si>
  <si>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</si>
  <si>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</si>
  <si>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</si>
  <si>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</si>
  <si>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</si>
  <si>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</si>
  <si>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</si>
  <si>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</si>
  <si>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</si>
  <si>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</si>
  <si>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</si>
  <si>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</si>
  <si>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</si>
  <si>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</si>
  <si>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</si>
  <si>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</si>
  <si>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</si>
  <si>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</si>
  <si>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</si>
  <si>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</si>
  <si>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</si>
  <si>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</si>
  <si>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</si>
  <si>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</si>
  <si>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</si>
  <si>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</si>
  <si>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</si>
  <si>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</si>
  <si>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</si>
  <si>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</si>
  <si>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</si>
  <si>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</si>
  <si>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</si>
  <si>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</si>
  <si>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</si>
  <si>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</si>
  <si>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</si>
  <si>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</si>
  <si>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</si>
  <si>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</si>
  <si>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</si>
  <si>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</si>
  <si>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</si>
  <si>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</si>
  <si>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</si>
  <si>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</si>
  <si>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</si>
  <si>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</si>
  <si>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</si>
  <si>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</si>
  <si>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</si>
  <si>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</si>
  <si>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</si>
  <si>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</si>
  <si>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</si>
  <si>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</si>
  <si>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</si>
  <si>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</si>
  <si>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</si>
  <si>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</si>
  <si>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</si>
  <si>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</si>
  <si>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</si>
  <si>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</si>
  <si>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</si>
  <si>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</si>
  <si>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</si>
  <si>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</si>
  <si>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</si>
  <si>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</si>
  <si>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</si>
  <si>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</si>
  <si>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</si>
  <si>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</si>
  <si>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</si>
  <si>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</si>
  <si>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</si>
  <si>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</si>
  <si>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</si>
  <si>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</si>
  <si>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</si>
  <si>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</si>
  <si>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</si>
  <si>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</si>
  <si>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</si>
  <si>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</si>
  <si>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</si>
  <si>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</si>
  <si>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</si>
  <si>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</si>
  <si>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</si>
  <si>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</si>
  <si>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</si>
  <si>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</si>
  <si>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</si>
  <si>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</si>
  <si>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</si>
  <si>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</si>
  <si>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</si>
  <si>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</si>
  <si>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</si>
  <si>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</si>
  <si>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</si>
  <si>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</si>
  <si>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</si>
  <si>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</si>
  <si>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</si>
  <si>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</si>
  <si>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</si>
  <si>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</si>
  <si>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</si>
  <si>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</si>
  <si>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</si>
  <si>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</si>
  <si>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</si>
  <si>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</si>
  <si>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</si>
  <si>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</si>
  <si>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</si>
  <si>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</si>
  <si>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</si>
  <si>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</si>
  <si>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</si>
  <si>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</si>
  <si>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</si>
  <si>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</si>
  <si>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</si>
  <si>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</si>
  <si>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</si>
  <si>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</si>
  <si>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</si>
  <si>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</si>
  <si>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</si>
  <si>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</si>
  <si>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</si>
  <si>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</si>
  <si>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</si>
  <si>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</si>
  <si>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</si>
  <si>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</si>
  <si>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</si>
  <si>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</si>
  <si>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</si>
  <si>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</si>
  <si>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</si>
  <si>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</si>
  <si>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</si>
  <si>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</si>
  <si>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</si>
  <si>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</si>
  <si>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</si>
  <si>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</si>
  <si>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</si>
  <si>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</si>
  <si>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</si>
  <si>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</si>
  <si>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</si>
  <si>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</si>
  <si>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</si>
  <si>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</si>
  <si>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</si>
  <si>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</si>
  <si>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</si>
  <si>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</si>
  <si>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</si>
  <si>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</si>
  <si>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</si>
  <si>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</si>
  <si>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</si>
  <si>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</si>
  <si>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</si>
  <si>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</si>
  <si>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</si>
  <si>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</si>
  <si>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</si>
  <si>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</si>
  <si>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</si>
  <si>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</si>
  <si>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</si>
  <si>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</si>
  <si>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</si>
  <si>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</si>
  <si>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</si>
  <si>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</si>
  <si>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</si>
  <si>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</si>
  <si>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</si>
  <si>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</si>
  <si>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</si>
  <si>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</si>
  <si>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</si>
  <si>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</si>
  <si>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</si>
  <si>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</si>
  <si>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</si>
  <si>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</si>
  <si>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</si>
  <si>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</si>
  <si>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</si>
  <si>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</si>
  <si>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</si>
  <si>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</si>
  <si>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</si>
  <si>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</si>
  <si>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</si>
  <si>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</si>
  <si>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</si>
  <si>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</si>
  <si>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</si>
  <si>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</si>
  <si>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</si>
  <si>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</si>
  <si>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</si>
  <si>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</si>
  <si>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</si>
  <si>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</si>
  <si>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</si>
  <si>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</si>
  <si>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</si>
  <si>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</si>
  <si>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</si>
  <si>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</si>
  <si>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</si>
  <si>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</si>
  <si>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</si>
  <si>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</si>
  <si>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</si>
  <si>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</si>
  <si>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</si>
  <si>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</si>
  <si>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</si>
  <si>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</si>
  <si>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</si>
  <si>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</si>
  <si>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</si>
  <si>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</si>
  <si>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</si>
  <si>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</si>
  <si>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</si>
  <si>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</si>
  <si>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</si>
  <si>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</si>
  <si>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</si>
  <si>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</si>
  <si>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</si>
  <si>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</si>
  <si>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</si>
  <si>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</si>
  <si>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</si>
  <si>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</si>
  <si>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</si>
  <si>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</si>
  <si>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</si>
  <si>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</si>
  <si>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</si>
  <si>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</si>
  <si>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</si>
  <si>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</si>
  <si>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</si>
  <si>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</si>
  <si>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</si>
  <si>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</si>
  <si>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</si>
  <si>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</si>
  <si>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</si>
  <si>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</si>
  <si>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</si>
  <si>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</si>
  <si>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</si>
  <si>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</si>
  <si>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</si>
  <si>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</si>
  <si>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</si>
  <si>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</si>
  <si>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</si>
  <si>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</si>
  <si>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</si>
  <si>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</si>
  <si>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</si>
  <si>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</si>
  <si>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</si>
  <si>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</si>
  <si>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</si>
  <si>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</si>
  <si>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</si>
  <si>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</si>
  <si>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</si>
  <si>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</si>
  <si>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</si>
  <si>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</si>
  <si>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</si>
  <si>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</si>
  <si>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</si>
  <si>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</si>
  <si>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</si>
  <si>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</si>
  <si>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</si>
  <si>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</si>
  <si>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</si>
  <si>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</si>
  <si>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</si>
  <si>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</si>
  <si>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</si>
  <si>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</si>
  <si>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</si>
  <si>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</si>
  <si>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</si>
  <si>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</si>
  <si>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</si>
  <si>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</si>
  <si>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</si>
  <si>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</si>
  <si>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</si>
  <si>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</si>
  <si>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</si>
  <si>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</si>
  <si>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</si>
  <si>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</si>
  <si>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</si>
  <si>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</si>
  <si>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</si>
  <si>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</si>
  <si>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</si>
  <si>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</si>
  <si>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</si>
  <si>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</si>
  <si>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</si>
  <si>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</si>
  <si>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</si>
  <si>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</si>
  <si>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</si>
  <si>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</si>
  <si>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</si>
  <si>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</si>
  <si>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</si>
  <si>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</si>
  <si>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</si>
  <si>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</si>
  <si>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</si>
  <si>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</si>
  <si>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</si>
  <si>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</si>
  <si>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</si>
  <si>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</si>
  <si>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</si>
  <si>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</si>
  <si>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</si>
  <si>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</si>
  <si>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</si>
  <si>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</si>
  <si>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</si>
  <si>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</si>
  <si>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</si>
  <si>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</si>
  <si>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</si>
  <si>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</si>
  <si>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</si>
  <si>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</si>
  <si>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</si>
  <si>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</si>
  <si>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</si>
  <si>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</si>
  <si>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</si>
  <si>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</si>
  <si>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</si>
  <si>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</si>
  <si>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</si>
  <si>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</si>
  <si>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</si>
  <si>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</si>
  <si>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</si>
  <si>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</si>
  <si>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</si>
  <si>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</si>
  <si>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</si>
  <si>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</si>
  <si>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</si>
  <si>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</si>
  <si>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</si>
  <si>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</si>
  <si>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</si>
  <si>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</si>
  <si>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</si>
  <si>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</si>
  <si>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</si>
  <si>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</si>
  <si>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</si>
  <si>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</si>
  <si>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</si>
  <si>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</si>
  <si>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</si>
  <si>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</si>
  <si>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</si>
  <si>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</si>
  <si>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</si>
  <si>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</si>
  <si>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</si>
  <si>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</si>
  <si>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</si>
  <si>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</si>
  <si>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</si>
  <si>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</si>
  <si>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</si>
  <si>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</si>
  <si>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</si>
  <si>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</si>
  <si>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</si>
  <si>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</si>
  <si>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</si>
  <si>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</si>
  <si>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</si>
  <si>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</si>
  <si>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</si>
  <si>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</si>
  <si>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</si>
  <si>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</si>
  <si>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</si>
  <si>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</si>
  <si>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</si>
  <si>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</si>
  <si>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</si>
  <si>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</si>
  <si>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</si>
  <si>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</si>
  <si>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</si>
  <si>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</si>
  <si>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</si>
  <si>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</si>
  <si>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</si>
  <si>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</si>
  <si>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</si>
  <si>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</si>
  <si>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</si>
  <si>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</si>
  <si>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</si>
  <si>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</si>
  <si>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</si>
  <si>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</si>
  <si>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</si>
  <si>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</si>
  <si>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</si>
  <si>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</si>
  <si>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</si>
  <si>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</si>
  <si>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</si>
  <si>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</si>
  <si>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</si>
  <si>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</si>
  <si>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</si>
  <si>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</si>
  <si>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</si>
  <si>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</si>
  <si>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</si>
  <si>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</si>
  <si>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</si>
  <si>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</si>
  <si>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</si>
  <si>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</si>
  <si>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</si>
  <si>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</si>
  <si>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</si>
  <si>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</si>
  <si>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</si>
  <si>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</si>
  <si>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</si>
  <si>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</si>
  <si>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</si>
  <si>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</si>
  <si>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</si>
  <si>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</si>
  <si>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</si>
  <si>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</si>
  <si>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</si>
  <si>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</si>
  <si>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</si>
  <si>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</si>
  <si>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</si>
  <si>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</si>
  <si>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</si>
  <si>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</si>
  <si>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</si>
  <si>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</si>
  <si>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</si>
  <si>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</si>
  <si>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</si>
  <si>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</si>
  <si>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</si>
  <si>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</si>
  <si>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</si>
  <si>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</si>
  <si>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</si>
  <si>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</si>
  <si>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</si>
  <si>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</si>
  <si>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</si>
  <si>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</si>
  <si>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</si>
  <si>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</si>
  <si>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</si>
  <si>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</si>
  <si>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</si>
  <si>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</si>
  <si>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</si>
  <si>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</si>
  <si>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</si>
  <si>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</si>
  <si>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</si>
  <si>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</si>
  <si>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</si>
  <si>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</si>
  <si>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</si>
  <si>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</si>
  <si>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</si>
  <si>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</si>
  <si>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</si>
  <si>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</si>
  <si>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</si>
  <si>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</si>
  <si>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</si>
  <si>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</si>
  <si>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</si>
  <si>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</si>
  <si>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</si>
  <si>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</si>
  <si>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</si>
  <si>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</si>
  <si>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</si>
  <si>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</si>
  <si>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</si>
  <si>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</si>
  <si>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</si>
  <si>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</si>
  <si>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</si>
  <si>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</si>
  <si>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</si>
  <si>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</si>
  <si>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</si>
  <si>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</si>
  <si>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</si>
  <si>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</si>
  <si>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</si>
  <si>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</si>
  <si>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</si>
  <si>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</si>
  <si>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</si>
  <si>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</si>
  <si>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</si>
  <si>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</si>
  <si>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</si>
  <si>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</si>
  <si>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</si>
  <si>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</si>
  <si>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</si>
  <si>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</si>
  <si>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</si>
  <si>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</si>
  <si>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</si>
  <si>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</si>
  <si>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</si>
  <si>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</si>
  <si>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</si>
  <si>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</si>
  <si>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</si>
  <si>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</si>
  <si>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</si>
  <si>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</si>
  <si>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</si>
  <si>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</si>
  <si>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</si>
  <si>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</si>
  <si>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</si>
  <si>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</si>
  <si>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</si>
  <si>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</si>
  <si>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</si>
  <si>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</si>
  <si>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</si>
  <si>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</si>
  <si>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</si>
  <si>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</si>
  <si>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</si>
  <si>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</si>
  <si>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</si>
  <si>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</si>
  <si>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</si>
  <si>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</si>
  <si>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</si>
  <si>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</si>
  <si>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</si>
  <si>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</si>
  <si>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</si>
  <si>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</si>
  <si>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</si>
  <si>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</si>
  <si>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</si>
  <si>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</si>
  <si>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</si>
  <si>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</si>
  <si>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</si>
  <si>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</si>
  <si>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</si>
  <si>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</si>
  <si>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</si>
  <si>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</si>
  <si>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</si>
  <si>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</si>
  <si>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</si>
  <si>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</si>
  <si>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</si>
  <si>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</si>
  <si>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</si>
  <si>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</si>
  <si>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</si>
  <si>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</si>
  <si>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</si>
  <si>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</si>
  <si>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</si>
  <si>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</si>
  <si>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</si>
  <si>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</si>
  <si>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</si>
  <si>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</si>
  <si>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</si>
  <si>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</si>
  <si>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</si>
  <si>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</si>
  <si>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</si>
  <si>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</si>
  <si>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</si>
  <si>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</si>
  <si>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</si>
  <si>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</si>
  <si>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</si>
  <si>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</si>
  <si>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</si>
  <si>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</si>
  <si>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</si>
  <si>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</si>
  <si>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</si>
  <si>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</si>
  <si>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</si>
  <si>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</si>
  <si>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</si>
  <si>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</si>
  <si>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</si>
  <si>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</si>
  <si>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</si>
  <si>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</si>
  <si>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</si>
  <si>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</si>
  <si>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</si>
  <si>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</si>
  <si>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</si>
  <si>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</si>
  <si>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</si>
  <si>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</si>
  <si>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</si>
  <si>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</si>
  <si>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</si>
  <si>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</si>
  <si>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</si>
  <si>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</si>
  <si>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</si>
  <si>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</si>
  <si>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</si>
  <si>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</si>
  <si>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</si>
  <si>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</si>
  <si>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</si>
  <si>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</si>
  <si>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</si>
  <si>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</si>
  <si>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</si>
  <si>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</si>
  <si>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</si>
  <si>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</si>
  <si>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</si>
  <si>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</si>
  <si>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</si>
  <si>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</si>
  <si>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</si>
  <si>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</si>
  <si>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</si>
  <si>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</si>
  <si>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</si>
  <si>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</si>
  <si>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</si>
  <si>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</si>
  <si>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</si>
  <si>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</si>
  <si>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</si>
  <si>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</si>
  <si>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</si>
  <si>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</si>
  <si>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</si>
  <si>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</si>
  <si>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</si>
  <si>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</si>
  <si>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</si>
  <si>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</si>
  <si>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</si>
  <si>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</si>
  <si>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</si>
  <si>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</si>
  <si>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</si>
  <si>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</si>
  <si>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</si>
  <si>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</si>
  <si>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</si>
  <si>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</si>
  <si>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</si>
  <si>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</si>
  <si>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</si>
  <si>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</si>
  <si>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</si>
  <si>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</si>
  <si>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</si>
  <si>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</si>
  <si>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</si>
  <si>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</si>
  <si>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</si>
  <si>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</si>
  <si>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</si>
  <si>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</si>
  <si>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</si>
  <si>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</si>
  <si>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</si>
  <si>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</si>
  <si>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</si>
  <si>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</si>
  <si>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</si>
  <si>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</si>
  <si>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</si>
  <si>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</si>
  <si>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</si>
  <si>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</si>
  <si>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</si>
  <si>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</si>
  <si>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</si>
  <si>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</si>
  <si>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</si>
  <si>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</si>
  <si>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</si>
  <si>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</si>
  <si>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</si>
  <si>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</si>
  <si>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</si>
  <si>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</si>
  <si>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</si>
  <si>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</si>
  <si>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</si>
  <si>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</si>
  <si>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</si>
  <si>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</si>
  <si>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</si>
  <si>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</si>
  <si>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</si>
  <si>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</si>
  <si>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</si>
  <si>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</si>
  <si>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</si>
  <si>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</si>
  <si>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</si>
  <si>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</si>
  <si>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</si>
  <si>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</si>
  <si>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</si>
  <si>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</si>
  <si>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</si>
  <si>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</si>
  <si>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</si>
  <si>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</si>
  <si>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</si>
  <si>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</si>
  <si>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</si>
  <si>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</si>
  <si>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</si>
  <si>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</si>
  <si>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</si>
  <si>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</si>
  <si>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</si>
  <si>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</si>
  <si>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</si>
  <si>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</si>
  <si>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</si>
  <si>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</si>
  <si>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</si>
  <si>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</si>
  <si>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</si>
  <si>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</si>
  <si>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</si>
  <si>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</si>
  <si>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</si>
  <si>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</si>
  <si>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</si>
  <si>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</si>
  <si>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</si>
  <si>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</si>
  <si>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</si>
  <si>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</si>
  <si>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</si>
  <si>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</si>
  <si>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</si>
  <si>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</si>
  <si>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</si>
  <si>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</si>
  <si>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</si>
  <si>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</si>
  <si>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</si>
  <si>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</si>
  <si>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</si>
  <si>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</si>
  <si>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</si>
  <si>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</si>
  <si>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</si>
  <si>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</si>
  <si>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</si>
  <si>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</si>
  <si>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</si>
  <si>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</si>
  <si>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</si>
  <si>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</si>
  <si>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</si>
  <si>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</si>
  <si>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</si>
  <si>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</si>
  <si>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</si>
  <si>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</si>
  <si>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</si>
  <si>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</si>
  <si>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</si>
  <si>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</si>
  <si>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</si>
  <si>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</si>
  <si>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</si>
  <si>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</si>
  <si>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</si>
  <si>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</si>
  <si>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</si>
  <si>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</si>
  <si>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</si>
  <si>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</si>
  <si>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</si>
  <si>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</si>
  <si>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</si>
  <si>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</si>
  <si>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</si>
  <si>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</si>
  <si>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</si>
  <si>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</si>
  <si>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</si>
  <si>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</si>
  <si>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</si>
  <si>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</si>
  <si>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</si>
  <si>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</si>
  <si>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</si>
  <si>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</si>
  <si>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</si>
  <si>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</si>
  <si>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</si>
  <si>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</si>
  <si>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</si>
  <si>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</si>
  <si>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</si>
  <si>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</si>
  <si>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</si>
  <si>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</si>
  <si>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</si>
  <si>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</si>
  <si>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</si>
  <si>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</si>
  <si>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</si>
  <si>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</si>
  <si>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</si>
  <si>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</si>
  <si>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</si>
  <si>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</si>
  <si>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</si>
  <si>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</si>
  <si>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</si>
  <si>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</si>
  <si>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</si>
  <si>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</si>
  <si>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</si>
  <si>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</si>
  <si>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</si>
  <si>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</si>
  <si>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</si>
  <si>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</si>
  <si>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</si>
  <si>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</si>
  <si>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</si>
  <si>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</si>
  <si>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</si>
  <si>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</si>
  <si>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</si>
  <si>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</si>
  <si>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</si>
  <si>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</si>
  <si>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</si>
  <si>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</si>
  <si>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</si>
  <si>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</si>
  <si>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</si>
  <si>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</si>
  <si>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</si>
  <si>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</si>
  <si>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</si>
  <si>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</si>
  <si>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</si>
  <si>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</si>
  <si>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</si>
  <si>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</si>
  <si>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</si>
  <si>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</si>
  <si>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</si>
  <si>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</si>
  <si>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</si>
  <si>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</si>
  <si>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</si>
  <si>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</si>
  <si>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</si>
  <si>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</si>
  <si>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</si>
  <si>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</si>
  <si>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</si>
  <si>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</si>
  <si>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</si>
  <si>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</si>
  <si>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</si>
  <si>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</si>
  <si>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</si>
  <si>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</si>
  <si>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</si>
  <si>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</si>
  <si>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</si>
  <si>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</si>
  <si>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</si>
  <si>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</si>
  <si>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</si>
  <si>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</si>
  <si>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</si>
  <si>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</si>
  <si>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</si>
  <si>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</si>
  <si>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</si>
  <si>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</si>
  <si>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</si>
  <si>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</si>
  <si>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</si>
  <si>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</si>
  <si>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</si>
  <si>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</si>
  <si>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</si>
  <si>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</si>
  <si>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</si>
  <si>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</si>
  <si>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</si>
  <si>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</si>
  <si>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</si>
  <si>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</si>
  <si>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</si>
  <si>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</si>
  <si>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</si>
  <si>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</si>
  <si>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</si>
  <si>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</si>
  <si>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</si>
  <si>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</si>
  <si>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</si>
  <si>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</si>
  <si>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</si>
  <si>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</si>
  <si>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</si>
  <si>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</si>
  <si>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</si>
  <si>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</si>
  <si>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</si>
  <si>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</si>
  <si>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</si>
  <si>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</si>
  <si>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</si>
  <si>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</si>
  <si>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</si>
  <si>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</si>
  <si>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</si>
  <si>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</si>
  <si>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</si>
  <si>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</si>
  <si>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</si>
  <si>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</si>
  <si>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</si>
  <si>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</si>
  <si>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</si>
  <si>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</si>
  <si>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</si>
  <si>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</si>
  <si>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</si>
  <si>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</si>
  <si>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</si>
  <si>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</si>
  <si>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</si>
  <si>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</si>
  <si>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</si>
  <si>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</si>
  <si>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</si>
  <si>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</si>
  <si>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</si>
  <si>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</si>
  <si>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</si>
  <si>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</si>
  <si>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</si>
  <si>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</si>
  <si>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</si>
  <si>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</si>
  <si>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</si>
  <si>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</si>
  <si>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</si>
  <si>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</si>
  <si>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</si>
  <si>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</si>
  <si>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</si>
  <si>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</si>
  <si>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</si>
  <si>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</si>
  <si>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</si>
  <si>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</si>
  <si>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</si>
  <si>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</si>
  <si>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</si>
  <si>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</si>
  <si>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</si>
  <si>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</si>
  <si>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</si>
  <si>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</si>
  <si>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</si>
  <si>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</si>
  <si>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</si>
  <si>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</si>
  <si>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</si>
  <si>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</si>
  <si>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</si>
  <si>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</si>
  <si>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</si>
  <si>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</si>
  <si>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</si>
  <si>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</si>
  <si>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</si>
  <si>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</si>
  <si>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</si>
  <si>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</si>
  <si>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</si>
  <si>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</si>
  <si>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</si>
  <si>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</si>
  <si>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</si>
  <si>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</si>
  <si>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</si>
  <si>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</si>
  <si>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</si>
  <si>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</si>
  <si>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</si>
  <si>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</si>
  <si>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</si>
  <si>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</si>
  <si>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</si>
  <si>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</si>
  <si>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</si>
  <si>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</si>
  <si>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</si>
  <si>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</si>
  <si>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</si>
  <si>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</si>
  <si>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</si>
  <si>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</si>
  <si>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</si>
  <si>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</si>
  <si>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</si>
  <si>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</si>
  <si>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</si>
  <si>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</si>
  <si>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</si>
  <si>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</si>
  <si>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</si>
  <si>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</si>
  <si>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</si>
  <si>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</si>
  <si>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</si>
  <si>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</si>
  <si>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</si>
  <si>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</si>
  <si>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</si>
  <si>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</si>
  <si>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</si>
  <si>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</si>
  <si>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</si>
  <si>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</si>
  <si>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</si>
  <si>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</si>
  <si>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</si>
  <si>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</si>
  <si>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</si>
  <si>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</si>
  <si>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</si>
  <si>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</si>
  <si>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</si>
  <si>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</si>
  <si>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</si>
  <si>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</si>
  <si>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</si>
  <si>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</si>
  <si>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</si>
  <si>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</si>
  <si>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</si>
  <si>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</si>
  <si>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</si>
  <si>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</si>
  <si>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</si>
  <si>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</si>
  <si>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</si>
  <si>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</si>
  <si>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</si>
  <si>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</si>
  <si>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</si>
  <si>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</si>
  <si>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</si>
  <si>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</si>
  <si>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</si>
  <si>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</si>
  <si>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</si>
  <si>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</si>
  <si>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</si>
  <si>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</si>
  <si>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</si>
  <si>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</si>
  <si>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</si>
  <si>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</si>
  <si>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</si>
  <si>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</si>
  <si>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</si>
  <si>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</si>
  <si>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</si>
  <si>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</si>
  <si>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</si>
  <si>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</si>
  <si>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</si>
  <si>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</si>
  <si>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</si>
  <si>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</si>
  <si>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</si>
  <si>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</si>
  <si>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</si>
  <si>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</si>
  <si>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</si>
  <si>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</si>
  <si>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</si>
  <si>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</si>
  <si>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</si>
  <si>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</si>
  <si>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</si>
  <si>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</si>
  <si>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</si>
  <si>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</si>
  <si>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</si>
  <si>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</si>
  <si>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</si>
  <si>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</si>
  <si>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</si>
  <si>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</si>
  <si>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</si>
  <si>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</si>
  <si>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</si>
  <si>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</si>
  <si>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</si>
  <si>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</si>
  <si>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</si>
  <si>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</si>
  <si>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</si>
  <si>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</si>
  <si>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</si>
  <si>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</si>
  <si>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</si>
  <si>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</si>
  <si>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</si>
  <si>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</si>
  <si>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</si>
  <si>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</si>
  <si>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</si>
  <si>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</si>
  <si>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</si>
  <si>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</si>
  <si>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</si>
  <si>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</si>
  <si>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</si>
  <si>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</si>
  <si>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</si>
  <si>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</si>
  <si>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</si>
  <si>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</si>
  <si>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</si>
  <si>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</si>
  <si>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</si>
  <si>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</si>
  <si>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</si>
  <si>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</si>
  <si>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</si>
  <si>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</si>
  <si>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</si>
  <si>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</si>
  <si>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</si>
  <si>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</si>
  <si>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</si>
  <si>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</si>
  <si>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</si>
  <si>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</si>
  <si>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</si>
  <si>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</si>
  <si>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</si>
  <si>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</si>
  <si>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</si>
  <si>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</si>
  <si>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</si>
  <si>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</si>
  <si>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</si>
  <si>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</si>
  <si>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</si>
  <si>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</si>
  <si>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</si>
  <si>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</si>
  <si>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</si>
  <si>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</si>
  <si>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</si>
  <si>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</si>
  <si>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</si>
  <si>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</si>
  <si>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</si>
  <si>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</si>
  <si>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</si>
  <si>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</si>
  <si>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</si>
  <si>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</si>
  <si>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</si>
  <si>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</si>
  <si>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</si>
  <si>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</si>
  <si>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</si>
  <si>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</si>
  <si>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</si>
  <si>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</si>
  <si>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</si>
  <si>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</si>
  <si>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</si>
  <si>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</si>
  <si>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</si>
  <si>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</si>
  <si>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</si>
  <si>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</si>
  <si>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</si>
  <si>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</si>
  <si>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</si>
  <si>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</si>
  <si>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</si>
  <si>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</si>
  <si>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</si>
  <si>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</si>
  <si>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</si>
  <si>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</si>
  <si>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</si>
  <si>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</si>
  <si>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</si>
  <si>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</si>
  <si>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</si>
  <si>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</si>
  <si>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</si>
  <si>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</si>
  <si>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</si>
  <si>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</si>
  <si>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</si>
  <si>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</si>
  <si>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</si>
  <si>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</si>
  <si>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</si>
  <si>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</si>
  <si>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</si>
  <si>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</si>
  <si>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</si>
  <si>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</si>
  <si>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</si>
  <si>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</si>
  <si>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</si>
  <si>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</si>
  <si>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</si>
  <si>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</si>
  <si>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</si>
  <si>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</si>
  <si>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</si>
  <si>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</si>
  <si>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</si>
  <si>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</si>
  <si>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</si>
  <si>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</si>
  <si>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</si>
  <si>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</si>
  <si>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</si>
  <si>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</si>
  <si>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</si>
  <si>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</si>
  <si>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</si>
  <si>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</si>
  <si>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</si>
  <si>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</si>
  <si>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</si>
  <si>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</si>
  <si>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</si>
  <si>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</si>
  <si>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</si>
  <si>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</si>
  <si>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</si>
  <si>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</si>
  <si>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</si>
  <si>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</si>
  <si>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</si>
  <si>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</si>
  <si>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</si>
  <si>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</si>
  <si>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</si>
  <si>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</si>
  <si>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</si>
  <si>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</si>
  <si>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</si>
  <si>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</si>
  <si>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</si>
  <si>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</si>
  <si>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</si>
  <si>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</si>
  <si>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</si>
  <si>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</si>
  <si>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</si>
  <si>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</si>
  <si>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</si>
  <si>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</si>
  <si>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</si>
  <si>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</si>
  <si>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</si>
  <si>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</si>
  <si>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</si>
  <si>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</si>
  <si>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</si>
  <si>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</si>
  <si>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</si>
  <si>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</si>
  <si>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</si>
  <si>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</si>
  <si>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</si>
  <si>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</si>
  <si>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</si>
  <si>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</si>
  <si>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</si>
  <si>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</si>
  <si>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</si>
  <si>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</si>
  <si>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</si>
  <si>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</si>
  <si>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</si>
  <si>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</si>
  <si>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</si>
  <si>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</si>
  <si>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</si>
  <si>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</si>
  <si>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</si>
  <si>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</si>
  <si>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</si>
  <si>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</si>
  <si>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</si>
  <si>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</si>
  <si>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</si>
  <si>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</si>
  <si>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</si>
  <si>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</si>
  <si>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</si>
  <si>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</si>
  <si>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</si>
  <si>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</si>
  <si>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</si>
  <si>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</si>
  <si>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</si>
  <si>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</si>
  <si>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</si>
  <si>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</si>
  <si>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</si>
  <si>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</si>
  <si>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</si>
  <si>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</si>
  <si>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</si>
  <si>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</si>
  <si>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</si>
  <si>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</si>
  <si>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</si>
  <si>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</si>
  <si>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</si>
  <si>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</si>
  <si>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</si>
  <si>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</si>
  <si>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</si>
  <si>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</si>
  <si>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</si>
  <si>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</si>
  <si>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</si>
  <si>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</si>
  <si>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</si>
  <si>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</si>
  <si>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</si>
  <si>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</si>
  <si>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</si>
  <si>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</si>
  <si>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</si>
  <si>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</si>
  <si>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</si>
  <si>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</si>
  <si>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</si>
  <si>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</si>
  <si>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</si>
  <si>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</si>
  <si>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</si>
  <si>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</si>
  <si>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</si>
  <si>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</si>
  <si>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</si>
  <si>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</si>
  <si>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</si>
  <si>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</si>
  <si>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</si>
  <si>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</si>
  <si>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</si>
  <si>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</si>
  <si>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</si>
  <si>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</si>
  <si>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</si>
  <si>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</si>
  <si>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</si>
  <si>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</si>
  <si>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</si>
  <si>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</si>
  <si>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</si>
  <si>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</si>
  <si>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</si>
  <si>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</si>
  <si>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</si>
  <si>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</si>
  <si>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</si>
  <si>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</si>
  <si>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</si>
  <si>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</si>
  <si>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</si>
  <si>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</si>
  <si>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</si>
  <si>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</si>
  <si>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</si>
  <si>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</si>
  <si>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</si>
  <si>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</si>
  <si>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</si>
  <si>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</si>
  <si>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</si>
  <si>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</si>
  <si>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</si>
  <si>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</si>
  <si>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</si>
  <si>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</si>
  <si>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</si>
  <si>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</si>
  <si>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</si>
  <si>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</si>
  <si>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</si>
  <si>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</si>
  <si>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</si>
  <si>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</si>
  <si>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</si>
  <si>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</si>
  <si>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</si>
  <si>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</si>
  <si>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</si>
  <si>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</si>
  <si>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</si>
  <si>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</si>
  <si>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</si>
  <si>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</si>
  <si>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</si>
  <si>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</si>
  <si>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</si>
  <si>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</si>
  <si>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</si>
  <si>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</si>
  <si>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</si>
  <si>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</si>
  <si>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</si>
  <si>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</si>
  <si>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</si>
  <si>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</si>
  <si>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</si>
  <si>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</si>
  <si>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</si>
  <si>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</si>
  <si>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</si>
  <si>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</si>
  <si>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</si>
  <si>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</si>
  <si>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</si>
  <si>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</si>
  <si>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</si>
  <si>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</si>
  <si>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</si>
  <si>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</si>
  <si>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</si>
  <si>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</si>
  <si>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</si>
  <si>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</si>
  <si>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</si>
  <si>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</si>
  <si>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</si>
  <si>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</si>
  <si>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</si>
  <si>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</si>
  <si>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</si>
  <si>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</si>
  <si>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</si>
  <si>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</si>
  <si>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</si>
  <si>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</si>
  <si>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</si>
  <si>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</si>
  <si>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</si>
  <si>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</si>
  <si>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</si>
  <si>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</si>
  <si>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</si>
  <si>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</si>
  <si>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</si>
  <si>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</si>
  <si>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</si>
  <si>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</si>
  <si>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</si>
  <si>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</si>
  <si>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</si>
  <si>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</si>
  <si>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</si>
  <si>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</si>
  <si>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</si>
  <si>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</si>
  <si>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</si>
  <si>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</si>
  <si>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</si>
  <si>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</si>
  <si>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</si>
  <si>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</si>
  <si>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</si>
  <si>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</si>
  <si>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</si>
  <si>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</si>
  <si>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</si>
  <si>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</si>
  <si>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</si>
  <si>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</si>
  <si>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</si>
  <si>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</si>
  <si>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</si>
  <si>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</si>
  <si>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</si>
  <si>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</si>
  <si>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</si>
  <si>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</si>
  <si>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</si>
  <si>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</si>
  <si>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</si>
  <si>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</si>
  <si>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</si>
  <si>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</si>
  <si>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</si>
  <si>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</si>
  <si>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</si>
  <si>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</si>
  <si>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</si>
  <si>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</si>
  <si>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</si>
  <si>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</si>
  <si>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</si>
  <si>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</si>
  <si>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</si>
  <si>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</si>
  <si>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</si>
  <si>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</si>
  <si>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</si>
  <si>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</si>
  <si>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</si>
  <si>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</si>
  <si>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</si>
  <si>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</si>
  <si>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</si>
  <si>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</si>
  <si>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</si>
  <si>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</si>
  <si>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</si>
  <si>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</si>
  <si>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</si>
  <si>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</si>
  <si>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</si>
  <si>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</si>
  <si>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</si>
  <si>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</si>
  <si>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</si>
  <si>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</si>
  <si>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</si>
  <si>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</si>
  <si>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</si>
  <si>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</si>
  <si>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</si>
  <si>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</si>
  <si>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</si>
  <si>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</si>
  <si>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</si>
  <si>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</si>
  <si>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</si>
  <si>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</si>
  <si>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</si>
  <si>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</si>
  <si>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</si>
  <si>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</si>
  <si>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</si>
  <si>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</si>
  <si>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</si>
  <si>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</si>
  <si>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</si>
  <si>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</si>
  <si>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</si>
  <si>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</si>
  <si>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</si>
  <si>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</si>
  <si>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</si>
  <si>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</si>
  <si>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</si>
  <si>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</si>
  <si>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</si>
  <si>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</si>
  <si>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</si>
  <si>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</si>
  <si>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</si>
  <si>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</si>
  <si>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</si>
  <si>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</si>
  <si>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</si>
  <si>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</si>
  <si>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</si>
  <si>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</si>
  <si>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</si>
  <si>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</si>
  <si>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</si>
  <si>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</si>
  <si>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</si>
  <si>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</si>
  <si>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</si>
  <si>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</si>
  <si>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</si>
  <si>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</si>
  <si>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</si>
  <si>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</si>
  <si>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</si>
  <si>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</si>
  <si>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</si>
  <si>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</si>
  <si>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</si>
  <si>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</si>
  <si>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</si>
  <si>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</si>
  <si>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</si>
  <si>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</si>
  <si>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</si>
  <si>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</si>
  <si>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</si>
  <si>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</si>
  <si>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</si>
  <si>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</si>
  <si>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</si>
  <si>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</si>
  <si>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</si>
  <si>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</si>
  <si>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</si>
  <si>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</si>
  <si>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</si>
  <si>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</si>
  <si>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</si>
  <si>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</si>
  <si>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</si>
  <si>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</si>
  <si>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</si>
  <si>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</si>
  <si>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</si>
  <si>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</si>
  <si>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</si>
  <si>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</si>
  <si>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</si>
  <si>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</si>
  <si>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</si>
  <si>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</si>
  <si>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</si>
  <si>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</si>
  <si>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</si>
  <si>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</si>
  <si>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</si>
  <si>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</si>
  <si>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</si>
  <si>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</si>
  <si>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</si>
  <si>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</si>
  <si>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</si>
  <si>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</si>
  <si>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</si>
  <si>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</si>
  <si>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</si>
  <si>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</si>
  <si>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</si>
  <si>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</si>
  <si>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</si>
  <si>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</si>
  <si>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</si>
  <si>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</si>
  <si>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</si>
  <si>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</si>
  <si>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</si>
  <si>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</si>
  <si>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</si>
  <si>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</si>
  <si>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</si>
  <si>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</si>
  <si>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</si>
  <si>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</si>
  <si>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</si>
  <si>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</si>
  <si>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</si>
  <si>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</si>
  <si>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</si>
  <si>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</si>
  <si>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</si>
  <si>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</si>
  <si>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</si>
  <si>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</si>
  <si>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</si>
  <si>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</si>
  <si>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</si>
  <si>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</si>
  <si>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</si>
  <si>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</si>
  <si>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</si>
  <si>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</si>
  <si>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</si>
  <si>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</si>
  <si>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</si>
  <si>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</si>
  <si>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</si>
  <si>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</si>
  <si>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</si>
  <si>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</si>
  <si>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</si>
  <si>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</si>
  <si>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</si>
  <si>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</si>
  <si>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</si>
  <si>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</si>
  <si>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</si>
  <si>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</si>
  <si>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</si>
  <si>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</si>
  <si>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</si>
  <si>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</si>
  <si>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</si>
  <si>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</si>
  <si>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</si>
  <si>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</si>
  <si>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</si>
  <si>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</si>
  <si>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</si>
  <si>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</si>
  <si>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</si>
  <si>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</si>
  <si>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</si>
  <si>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</si>
  <si>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</si>
  <si>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</si>
  <si>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</si>
  <si>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</si>
  <si>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</si>
  <si>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</si>
  <si>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</si>
  <si>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</si>
  <si>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</si>
  <si>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</si>
  <si>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</si>
  <si>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</si>
  <si>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</si>
  <si>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</si>
  <si>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</si>
  <si>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</si>
  <si>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</si>
  <si>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</si>
  <si>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</si>
  <si>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</si>
  <si>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</si>
  <si>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</si>
  <si>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</si>
  <si>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</si>
  <si>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</si>
  <si>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</si>
  <si>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</si>
  <si>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</si>
  <si>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</si>
  <si>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</si>
  <si>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</si>
  <si>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</si>
  <si>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</si>
  <si>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</si>
  <si>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</si>
  <si>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</si>
  <si>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</si>
  <si>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</si>
  <si>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</si>
  <si>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</si>
  <si>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</si>
  <si>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</si>
  <si>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</si>
  <si>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</si>
  <si>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</si>
  <si>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</si>
  <si>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</si>
  <si>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</si>
  <si>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</si>
  <si>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</si>
  <si>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</si>
  <si>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</si>
  <si>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</si>
  <si>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</si>
  <si>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</si>
  <si>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</si>
  <si>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</si>
  <si>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</si>
  <si>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</si>
  <si>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</si>
  <si>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</si>
  <si>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</si>
  <si>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</si>
  <si>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</si>
  <si>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</si>
  <si>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</si>
  <si>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</si>
  <si>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</si>
  <si>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</si>
  <si>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</si>
  <si>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</si>
  <si>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</si>
  <si>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</si>
  <si>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</si>
  <si>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</si>
  <si>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</si>
  <si>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</si>
  <si>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</si>
  <si>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</si>
  <si>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</si>
  <si>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</si>
  <si>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</si>
  <si>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</si>
  <si>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</si>
  <si>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</si>
  <si>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</si>
  <si>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</si>
  <si>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</si>
  <si>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</si>
  <si>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</si>
  <si>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</si>
  <si>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</si>
  <si>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</si>
  <si>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</si>
  <si>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</si>
  <si>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</si>
  <si>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</si>
  <si>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</si>
  <si>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</si>
  <si>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</si>
  <si>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</si>
  <si>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</si>
  <si>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</si>
  <si>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</si>
  <si>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</si>
  <si>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</si>
  <si>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</si>
  <si>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</si>
  <si>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</si>
  <si>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</si>
  <si>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</si>
  <si>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</si>
  <si>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</si>
  <si>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</si>
  <si>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</si>
  <si>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</si>
  <si>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</si>
  <si>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</si>
  <si>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</si>
  <si>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</si>
  <si>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</si>
  <si>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</si>
  <si>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</si>
  <si>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</si>
  <si>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</si>
  <si>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</si>
  <si>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</si>
  <si>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</si>
  <si>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</si>
  <si>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</si>
  <si>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</si>
  <si>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</si>
  <si>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</si>
  <si>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</si>
  <si>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</si>
  <si>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</si>
  <si>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</si>
  <si>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</si>
  <si>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</si>
  <si>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</si>
  <si>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</si>
  <si>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</si>
  <si>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</si>
  <si>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</si>
  <si>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</si>
  <si>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</si>
  <si>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</si>
  <si>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</si>
  <si>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</si>
  <si>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</si>
  <si>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</si>
  <si>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</si>
  <si>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</si>
  <si>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</si>
  <si>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</si>
  <si>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</si>
  <si>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</si>
  <si>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</si>
  <si>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</si>
  <si>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</si>
  <si>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</si>
  <si>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</si>
  <si>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</si>
  <si>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</si>
  <si>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</si>
  <si>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</si>
  <si>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</si>
  <si>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</si>
  <si>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</si>
  <si>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</si>
  <si>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</si>
  <si>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</si>
  <si>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</si>
  <si>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</si>
  <si>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</si>
  <si>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</si>
  <si>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</si>
  <si>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</si>
  <si>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</si>
  <si>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</si>
  <si>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</si>
  <si>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</si>
  <si>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</si>
  <si>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</si>
  <si>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</si>
  <si>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</si>
  <si>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</si>
  <si>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</si>
  <si>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</si>
  <si>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</si>
  <si>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</si>
  <si>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</si>
  <si>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</si>
  <si>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</si>
  <si>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</si>
  <si>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</si>
  <si>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</si>
  <si>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</si>
  <si>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</si>
  <si>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</si>
  <si>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</si>
  <si>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</si>
  <si>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</si>
  <si>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</si>
  <si>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</si>
  <si>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</si>
  <si>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</si>
  <si>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</si>
  <si>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</si>
  <si>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</si>
  <si>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</si>
  <si>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</si>
  <si>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</si>
  <si>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</si>
  <si>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</si>
  <si>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</si>
  <si>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</si>
  <si>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</si>
  <si>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</si>
  <si>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</si>
  <si>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</si>
  <si>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</si>
  <si>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</si>
  <si>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</si>
  <si>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</si>
  <si>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</si>
  <si>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</si>
  <si>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</si>
  <si>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</si>
  <si>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</si>
  <si>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</si>
  <si>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</si>
  <si>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</si>
  <si>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</si>
  <si>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</si>
  <si>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</si>
  <si>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</si>
  <si>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</si>
  <si>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</si>
  <si>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</si>
  <si>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</si>
  <si>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</si>
  <si>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</si>
  <si>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</si>
  <si>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</si>
  <si>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</si>
  <si>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</si>
  <si>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</si>
  <si>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</si>
  <si>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</si>
  <si>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</si>
  <si>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</si>
  <si>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</si>
  <si>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</si>
  <si>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</si>
  <si>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</si>
  <si>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</si>
  <si>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</si>
  <si>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</si>
  <si>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</si>
  <si>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</si>
  <si>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</si>
  <si>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</si>
  <si>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</si>
  <si>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</si>
  <si>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</si>
  <si>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</si>
  <si>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</si>
  <si>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</si>
  <si>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</si>
  <si>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</si>
  <si>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</si>
  <si>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</si>
  <si>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</si>
  <si>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</si>
  <si>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</si>
  <si>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</si>
  <si>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</si>
  <si>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</si>
  <si>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</si>
  <si>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</si>
  <si>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</si>
  <si>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</si>
  <si>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</si>
  <si>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</si>
  <si>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</si>
  <si>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</si>
  <si>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</si>
  <si>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</si>
  <si>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</si>
  <si>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</si>
  <si>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</si>
  <si>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</si>
  <si>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</si>
  <si>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</si>
  <si>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</si>
  <si>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</si>
  <si>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</si>
  <si>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</si>
  <si>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</si>
  <si>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</si>
  <si>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</si>
  <si>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</si>
  <si>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</si>
  <si>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</si>
  <si>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</si>
  <si>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</si>
  <si>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</si>
  <si>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</si>
  <si>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</si>
  <si>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</si>
  <si>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</si>
  <si>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</si>
  <si>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</si>
  <si>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</si>
  <si>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</si>
  <si>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</si>
  <si>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</si>
  <si>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</si>
  <si>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</si>
  <si>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</si>
  <si>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</si>
  <si>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</si>
  <si>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</si>
  <si>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</si>
  <si>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</si>
  <si>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</si>
  <si>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</si>
  <si>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</si>
  <si>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</si>
  <si>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</si>
  <si>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</si>
  <si>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</si>
  <si>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</si>
  <si>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</si>
  <si>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</si>
  <si>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</si>
  <si>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</si>
  <si>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</si>
  <si>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</si>
  <si>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</si>
  <si>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</si>
  <si>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</si>
  <si>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</si>
  <si>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</si>
  <si>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</si>
  <si>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</si>
  <si>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</si>
  <si>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</si>
  <si>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</si>
  <si>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</si>
  <si>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</si>
  <si>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</si>
  <si>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</si>
  <si>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</si>
  <si>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</si>
  <si>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</si>
  <si>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</si>
  <si>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</si>
  <si>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</si>
  <si>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</si>
  <si>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</si>
  <si>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</si>
  <si>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</si>
  <si>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</si>
  <si>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</si>
  <si>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</si>
  <si>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</si>
  <si>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</si>
  <si>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</si>
  <si>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</si>
  <si>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</si>
  <si>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</si>
  <si>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</si>
  <si>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</si>
  <si>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</si>
  <si>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</si>
  <si>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</si>
  <si>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</si>
  <si>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</si>
  <si>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</si>
  <si>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</si>
  <si>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</si>
  <si>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</si>
  <si>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</si>
  <si>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</si>
  <si>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</si>
  <si>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</si>
  <si>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</si>
  <si>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</si>
  <si>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</si>
  <si>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</si>
  <si>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</si>
  <si>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</si>
  <si>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</si>
  <si>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</si>
  <si>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</si>
  <si>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</si>
  <si>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</si>
  <si>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</si>
  <si>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</si>
  <si>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</si>
  <si>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</si>
  <si>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</si>
  <si>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</si>
  <si>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</si>
  <si>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</si>
  <si>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</si>
  <si>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</si>
  <si>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</si>
  <si>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</si>
  <si>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</si>
  <si>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</si>
  <si>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</si>
  <si>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</si>
  <si>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</si>
  <si>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</si>
  <si>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</si>
  <si>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</si>
  <si>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</si>
  <si>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</si>
  <si>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</si>
  <si>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</si>
  <si>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</si>
  <si>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</si>
  <si>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</si>
  <si>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</si>
  <si>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</si>
  <si>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</si>
  <si>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</si>
  <si>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</si>
  <si>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</si>
  <si>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</si>
  <si>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</si>
  <si>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</si>
  <si>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</si>
  <si>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</si>
  <si>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</si>
  <si>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</si>
  <si>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</si>
  <si>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</si>
  <si>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</si>
  <si>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</si>
  <si>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</si>
  <si>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</si>
  <si>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</si>
  <si>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</si>
  <si>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</si>
  <si>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</si>
  <si>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</si>
  <si>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</si>
  <si>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</si>
  <si>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</si>
  <si>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</si>
  <si>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</si>
  <si>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</si>
  <si>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</si>
  <si>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</si>
  <si>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</si>
  <si>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</si>
  <si>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</si>
  <si>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</si>
  <si>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</si>
  <si>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</si>
  <si>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</si>
  <si>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</si>
  <si>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</si>
  <si>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</si>
  <si>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</si>
  <si>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</si>
  <si>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</si>
  <si>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</si>
  <si>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</si>
  <si>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</si>
  <si>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</si>
  <si>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</si>
  <si>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</si>
  <si>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</si>
  <si>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</si>
  <si>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</si>
  <si>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</si>
  <si>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</si>
  <si>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</si>
  <si>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</si>
  <si>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</si>
  <si>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</si>
  <si>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</si>
  <si>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</si>
  <si>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</si>
  <si>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</si>
  <si>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</si>
  <si>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</si>
  <si>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</si>
  <si>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</si>
  <si>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</si>
  <si>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</si>
  <si>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</si>
  <si>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</si>
  <si>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</si>
  <si>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</si>
  <si>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</si>
  <si>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</si>
  <si>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</si>
  <si>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</si>
  <si>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</si>
  <si>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</si>
  <si>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</si>
  <si>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</si>
  <si>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</si>
  <si>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</si>
  <si>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</si>
  <si>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</si>
  <si>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</si>
  <si>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</si>
  <si>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</si>
  <si>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</si>
  <si>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</si>
  <si>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</si>
  <si>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</si>
  <si>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</si>
  <si>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</si>
  <si>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</si>
  <si>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</si>
  <si>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</si>
  <si>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</si>
  <si>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</si>
  <si>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</si>
  <si>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</si>
  <si>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</si>
  <si>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</si>
  <si>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</si>
  <si>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</si>
  <si>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</si>
  <si>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</si>
  <si>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</si>
  <si>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</si>
  <si>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</si>
  <si>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</si>
  <si>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</si>
  <si>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</si>
  <si>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</si>
  <si>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</si>
  <si>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</si>
  <si>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</si>
  <si>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</si>
  <si>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</si>
  <si>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</si>
  <si>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</si>
  <si>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</si>
  <si>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</si>
  <si>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</si>
  <si>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</si>
  <si>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</si>
  <si>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</si>
  <si>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</si>
  <si>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</si>
  <si>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</si>
  <si>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</si>
  <si>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</si>
  <si>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</si>
  <si>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</si>
  <si>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</si>
  <si>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</si>
  <si>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</si>
  <si>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</si>
  <si>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</si>
  <si>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</si>
  <si>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</si>
  <si>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</si>
  <si>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</si>
  <si>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</si>
  <si>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</si>
  <si>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</si>
  <si>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</si>
  <si>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</si>
  <si>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</si>
  <si>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</si>
  <si>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</si>
  <si>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</si>
  <si>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</si>
  <si>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</si>
  <si>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</si>
  <si>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</si>
  <si>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</si>
  <si>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</si>
  <si>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</si>
  <si>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</si>
  <si>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</si>
  <si>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</si>
  <si>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</si>
  <si>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</si>
  <si>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</si>
  <si>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</si>
  <si>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</si>
  <si>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</si>
  <si>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</si>
  <si>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</si>
  <si>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</si>
  <si>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</si>
  <si>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</si>
  <si>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</si>
  <si>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</si>
  <si>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</si>
  <si>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</si>
  <si>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</si>
  <si>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</si>
  <si>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</si>
  <si>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</si>
  <si>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</si>
  <si>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</si>
  <si>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</si>
  <si>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</si>
  <si>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</si>
  <si>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</si>
  <si>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</si>
  <si>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</si>
  <si>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</si>
  <si>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</si>
  <si>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</si>
  <si>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</si>
  <si>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</si>
  <si>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</si>
  <si>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</si>
  <si>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</si>
  <si>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</si>
  <si>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</si>
  <si>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</si>
  <si>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</si>
  <si>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</si>
  <si>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</si>
  <si>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</si>
  <si>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</si>
  <si>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</si>
  <si>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</si>
  <si>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</si>
  <si>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</si>
  <si>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</si>
  <si>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</si>
  <si>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</si>
  <si>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</si>
  <si>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</si>
  <si>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</si>
  <si>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</si>
  <si>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</si>
  <si>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</si>
  <si>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</si>
  <si>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</si>
  <si>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</si>
  <si>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</si>
  <si>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</si>
  <si>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</si>
  <si>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</si>
  <si>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</si>
  <si>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</si>
  <si>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</si>
  <si>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</si>
  <si>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</si>
  <si>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</si>
  <si>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</si>
  <si>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</si>
  <si>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</si>
  <si>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</si>
  <si>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</si>
  <si>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</si>
  <si>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</si>
  <si>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</si>
  <si>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</si>
  <si>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</si>
  <si>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</si>
  <si>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</si>
  <si>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</si>
  <si>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</si>
  <si>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</si>
  <si>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</si>
  <si>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</si>
  <si>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</si>
  <si>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</si>
  <si>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</si>
  <si>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</si>
  <si>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</si>
  <si>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</si>
  <si>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</si>
  <si>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</si>
  <si>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</si>
  <si>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</si>
  <si>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</si>
  <si>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</si>
  <si>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</si>
  <si>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</si>
  <si>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</si>
  <si>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</si>
  <si>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</si>
  <si>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</si>
  <si>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</si>
  <si>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</si>
  <si>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</si>
  <si>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</si>
  <si>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</si>
  <si>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</si>
  <si>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</si>
  <si>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</si>
  <si>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</si>
  <si>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</si>
  <si>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</si>
  <si>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</si>
  <si>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</si>
  <si>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</si>
  <si>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</si>
  <si>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</si>
  <si>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</si>
  <si>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</si>
  <si>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</si>
  <si>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</si>
  <si>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</si>
  <si>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</si>
  <si>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</si>
  <si>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</si>
  <si>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</si>
  <si>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</si>
  <si>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</si>
  <si>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</si>
  <si>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</si>
  <si>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</si>
  <si>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</si>
  <si>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</si>
  <si>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</si>
  <si>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</si>
  <si>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</si>
  <si>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</si>
  <si>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</si>
  <si>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</si>
  <si>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</si>
  <si>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</si>
  <si>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</si>
  <si>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</si>
  <si>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</si>
  <si>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</si>
  <si>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</si>
  <si>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</si>
  <si>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</si>
  <si>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</si>
  <si>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</si>
  <si>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</si>
  <si>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</si>
  <si>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</si>
  <si>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</si>
  <si>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</si>
  <si>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</si>
  <si>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</si>
  <si>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</si>
  <si>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</si>
  <si>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</si>
  <si>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</si>
  <si>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</si>
  <si>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</si>
  <si>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</si>
  <si>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</si>
  <si>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</si>
  <si>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</si>
  <si>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</si>
  <si>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</si>
  <si>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</si>
  <si>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</si>
  <si>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</si>
  <si>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</si>
  <si>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</si>
  <si>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</si>
  <si>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</si>
  <si>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</si>
  <si>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</si>
  <si>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</si>
  <si>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</si>
  <si>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</si>
  <si>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</si>
  <si>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</si>
  <si>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</si>
  <si>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</si>
  <si>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</si>
  <si>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</si>
  <si>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</si>
  <si>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</si>
  <si>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</si>
  <si>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</si>
  <si>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</si>
  <si>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</si>
  <si>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</si>
  <si>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</si>
  <si>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</si>
  <si>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</si>
  <si>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</si>
  <si>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</si>
  <si>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</si>
  <si>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</si>
  <si>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</si>
  <si>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</si>
  <si>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</si>
  <si>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</si>
  <si>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</si>
  <si>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</si>
  <si>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</si>
  <si>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</si>
  <si>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</si>
  <si>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</si>
  <si>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</si>
  <si>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</si>
  <si>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</si>
  <si>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</si>
  <si>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</si>
  <si>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</si>
  <si>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</si>
  <si>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</si>
  <si>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</si>
  <si>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</si>
  <si>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</si>
  <si>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</si>
  <si>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</si>
  <si>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</si>
  <si>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</si>
  <si>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</si>
  <si>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</si>
  <si>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</si>
  <si>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</si>
  <si>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</si>
  <si>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</si>
  <si>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</si>
  <si>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</si>
  <si>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</si>
  <si>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</si>
  <si>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</si>
  <si>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</si>
  <si>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</si>
  <si>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</si>
  <si>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</si>
  <si>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</si>
  <si>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</si>
  <si>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</si>
  <si>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</si>
  <si>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</si>
  <si>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</si>
  <si>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</si>
  <si>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</si>
  <si>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</si>
  <si>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</si>
  <si>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</si>
  <si>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</si>
  <si>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</si>
  <si>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</si>
  <si>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</si>
  <si>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</si>
  <si>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</si>
  <si>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</si>
  <si>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</si>
  <si>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</si>
  <si>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</si>
  <si>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</si>
  <si>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</si>
  <si>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</si>
  <si>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</si>
  <si>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</si>
  <si>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</si>
  <si>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</si>
  <si>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</si>
  <si>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</si>
  <si>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</si>
  <si>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</si>
  <si>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</si>
  <si>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</si>
  <si>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</si>
  <si>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</si>
  <si>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</si>
  <si>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</si>
  <si>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</si>
  <si>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</si>
  <si>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</si>
  <si>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</si>
  <si>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</si>
  <si>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</si>
  <si>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</si>
  <si>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</si>
  <si>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</si>
  <si>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</si>
  <si>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</si>
  <si>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</si>
  <si>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</si>
  <si>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</si>
  <si>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</si>
  <si>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</si>
  <si>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</si>
  <si>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</si>
  <si>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</si>
  <si>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</si>
  <si>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</si>
  <si>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</si>
  <si>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</si>
  <si>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</si>
  <si>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</si>
  <si>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</si>
  <si>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</si>
  <si>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</si>
  <si>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</si>
  <si>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</si>
  <si>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</si>
  <si>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</si>
  <si>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</si>
  <si>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</si>
  <si>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</si>
  <si>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</si>
  <si>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</si>
  <si>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</si>
  <si>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</si>
  <si>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</si>
  <si>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</si>
  <si>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</si>
  <si>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</si>
  <si>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</si>
  <si>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</si>
  <si>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</si>
  <si>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</si>
  <si>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</si>
  <si>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</si>
  <si>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</si>
  <si>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</si>
  <si>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</si>
  <si>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</si>
  <si>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</si>
  <si>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</si>
  <si>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</si>
  <si>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</si>
  <si>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</si>
  <si>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</si>
  <si>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</si>
  <si>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</si>
  <si>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</si>
  <si>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</si>
  <si>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</si>
  <si>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</si>
  <si>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</si>
  <si>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</si>
  <si>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</si>
  <si>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</si>
  <si>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</si>
  <si>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</si>
  <si>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</si>
  <si>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</si>
  <si>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</si>
  <si>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</si>
  <si>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</si>
  <si>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</si>
  <si>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</si>
  <si>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</si>
  <si>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</si>
  <si>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</si>
  <si>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</si>
  <si>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</si>
  <si>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</si>
  <si>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</si>
  <si>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</si>
  <si>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</si>
  <si>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</si>
  <si>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</si>
  <si>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</si>
  <si>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</si>
  <si>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</si>
  <si>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</si>
  <si>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</si>
  <si>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</si>
  <si>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</si>
  <si>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</si>
  <si>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</si>
  <si>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</si>
  <si>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</si>
  <si>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</si>
  <si>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</si>
  <si>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</si>
  <si>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</si>
  <si>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</si>
  <si>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</si>
  <si>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</si>
  <si>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</si>
  <si>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</si>
  <si>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</si>
  <si>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</si>
  <si>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</si>
  <si>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</si>
  <si>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</si>
  <si>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</si>
  <si>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</si>
  <si>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</si>
  <si>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</si>
  <si>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</si>
  <si>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</si>
  <si>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</si>
  <si>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</si>
  <si>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</si>
  <si>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</si>
  <si>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</si>
  <si>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</si>
  <si>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</si>
  <si>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</si>
  <si>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</si>
  <si>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</si>
  <si>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</si>
  <si>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</si>
  <si>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</si>
  <si>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</si>
  <si>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</si>
  <si>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</si>
  <si>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</si>
  <si>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</si>
  <si>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</si>
  <si>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</si>
  <si>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</si>
  <si>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</si>
  <si>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</si>
  <si>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</si>
  <si>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</si>
  <si>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</si>
  <si>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</si>
  <si>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</si>
  <si>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</si>
  <si>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</si>
  <si>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</si>
  <si>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</si>
  <si>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</si>
  <si>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</si>
  <si>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</si>
  <si>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</si>
  <si>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</si>
  <si>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</si>
  <si>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</si>
  <si>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</si>
  <si>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</si>
  <si>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</si>
  <si>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</si>
  <si>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</si>
  <si>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</si>
  <si>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</si>
  <si>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</si>
  <si>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</si>
  <si>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</si>
  <si>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</si>
  <si>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</si>
  <si>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</si>
  <si>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</si>
  <si>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</si>
  <si>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</si>
  <si>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</si>
  <si>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</si>
  <si>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</si>
  <si>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</si>
  <si>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</si>
  <si>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</si>
  <si>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</si>
  <si>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</si>
  <si>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</si>
  <si>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</si>
  <si>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</si>
  <si>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</si>
  <si>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</si>
  <si>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</si>
  <si>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</si>
  <si>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</si>
  <si>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</si>
  <si>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</si>
  <si>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</si>
  <si>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</si>
  <si>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</si>
  <si>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</si>
  <si>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</si>
  <si>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</si>
  <si>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</si>
  <si>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</si>
  <si>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</si>
  <si>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</si>
  <si>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</si>
  <si>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</si>
  <si>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</si>
  <si>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</si>
  <si>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</si>
  <si>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</si>
  <si>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</si>
  <si>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</si>
  <si>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</si>
  <si>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</si>
  <si>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</si>
  <si>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</si>
  <si>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</si>
  <si>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</si>
  <si>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</si>
  <si>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</si>
  <si>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</si>
  <si>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</si>
  <si>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</si>
  <si>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</si>
  <si>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</si>
  <si>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</si>
  <si>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</si>
  <si>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</si>
  <si>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</si>
  <si>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</si>
  <si>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</si>
  <si>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</si>
  <si>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</si>
  <si>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</si>
  <si>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</si>
  <si>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</si>
  <si>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</si>
  <si>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</si>
  <si>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</si>
  <si>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</si>
  <si>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</si>
  <si>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</si>
  <si>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</si>
  <si>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</si>
  <si>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</si>
  <si>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</si>
  <si>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</si>
  <si>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</si>
  <si>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</si>
  <si>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</si>
  <si>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</si>
  <si>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</si>
  <si>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</si>
  <si>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</si>
  <si>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</si>
  <si>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</si>
  <si>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</si>
  <si>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</si>
  <si>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</si>
  <si>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</si>
  <si>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</si>
  <si>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</si>
  <si>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</si>
  <si>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</si>
  <si>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</si>
  <si>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</si>
  <si>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</si>
  <si>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</si>
  <si>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</si>
  <si>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</si>
  <si>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</si>
  <si>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</si>
  <si>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</si>
  <si>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</si>
  <si>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</si>
  <si>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</si>
  <si>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</si>
  <si>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</si>
  <si>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</si>
  <si>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</si>
  <si>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</si>
  <si>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</si>
  <si>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</si>
  <si>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</si>
  <si>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</si>
  <si>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</si>
  <si>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</si>
  <si>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</si>
  <si>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</si>
  <si>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</si>
  <si>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</si>
  <si>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</si>
  <si>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</si>
  <si>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</si>
  <si>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</si>
  <si>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</si>
  <si>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</si>
  <si>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</si>
  <si>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</si>
  <si>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</si>
  <si>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</si>
  <si>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</si>
  <si>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</si>
  <si>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</si>
  <si>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</si>
  <si>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</si>
  <si>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</si>
  <si>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</si>
  <si>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</si>
  <si>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</si>
  <si>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</si>
  <si>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</si>
  <si>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</si>
  <si>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</si>
  <si>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</si>
  <si>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</si>
  <si>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</si>
  <si>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</si>
  <si>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</si>
  <si>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</si>
  <si>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</si>
  <si>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</si>
  <si>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</si>
  <si>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</si>
  <si>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</si>
  <si>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</si>
  <si>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</si>
  <si>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</si>
  <si>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</si>
  <si>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</si>
  <si>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</si>
  <si>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</si>
  <si>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</si>
  <si>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</si>
  <si>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</si>
  <si>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</si>
  <si>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</si>
  <si>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</si>
  <si>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</si>
  <si>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</si>
  <si>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</si>
  <si>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</si>
  <si>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</si>
  <si>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</si>
  <si>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</si>
  <si>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</si>
  <si>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</si>
  <si>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</si>
  <si>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</si>
  <si>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</si>
  <si>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</si>
  <si>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</si>
  <si>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</si>
  <si>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</si>
  <si>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</si>
  <si>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</si>
  <si>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</si>
  <si>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</si>
  <si>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</si>
  <si>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</si>
  <si>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</si>
  <si>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</si>
  <si>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</si>
  <si>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</si>
  <si>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</si>
  <si>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</si>
  <si>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</si>
  <si>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</si>
  <si>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</si>
  <si>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</si>
  <si>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</si>
  <si>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</si>
  <si>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</si>
  <si>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</si>
  <si>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</si>
  <si>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</si>
  <si>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</si>
  <si>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</si>
  <si>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</si>
  <si>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</si>
  <si>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</si>
  <si>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</si>
  <si>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</si>
  <si>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</si>
  <si>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</si>
  <si>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</si>
  <si>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</si>
  <si>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</si>
  <si>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</si>
  <si>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</si>
  <si>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</si>
  <si>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</si>
  <si>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</si>
  <si>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</si>
  <si>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</si>
  <si>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</si>
  <si>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</si>
  <si>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</si>
  <si>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</si>
  <si>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</si>
  <si>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</si>
  <si>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</si>
  <si>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</si>
  <si>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</si>
  <si>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</si>
  <si>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</si>
  <si>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</si>
  <si>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</si>
  <si>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</si>
  <si>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</si>
  <si>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</si>
  <si>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</si>
  <si>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</si>
  <si>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</si>
  <si>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</si>
  <si>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</si>
  <si>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</si>
  <si>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</si>
  <si>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</si>
  <si>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</si>
  <si>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</si>
  <si>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</si>
  <si>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</si>
  <si>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</si>
  <si>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</si>
  <si>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</si>
  <si>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</si>
  <si>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</si>
  <si>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</si>
  <si>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</si>
  <si>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</si>
  <si>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</si>
  <si>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</si>
  <si>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</si>
  <si>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</si>
  <si>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</si>
  <si>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</si>
  <si>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</si>
  <si>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</si>
  <si>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</si>
  <si>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</si>
  <si>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</si>
  <si>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</si>
  <si>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</si>
  <si>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</si>
  <si>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</si>
  <si>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</si>
  <si>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</si>
  <si>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</si>
  <si>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</si>
  <si>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</si>
  <si>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</si>
  <si>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</si>
  <si>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</si>
  <si>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</si>
  <si>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</si>
  <si>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</si>
  <si>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</si>
  <si>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</si>
  <si>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</si>
  <si>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</si>
  <si>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</si>
  <si>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</si>
  <si>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</si>
  <si>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</si>
  <si>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</si>
  <si>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</si>
  <si>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</si>
  <si>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</si>
  <si>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</si>
  <si>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</si>
  <si>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</si>
  <si>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</si>
  <si>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</si>
  <si>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</si>
  <si>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</si>
  <si>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</si>
  <si>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</si>
  <si>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</si>
  <si>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</si>
  <si>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</si>
  <si>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</si>
  <si>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</si>
  <si>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</si>
  <si>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</si>
  <si>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</si>
  <si>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</si>
  <si>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</si>
  <si>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</si>
  <si>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</si>
  <si>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</si>
  <si>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</si>
  <si>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</si>
  <si>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</si>
  <si>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</si>
  <si>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</si>
  <si>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</si>
  <si>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</si>
  <si>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</si>
  <si>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</si>
  <si>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</si>
  <si>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</si>
  <si>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</si>
  <si>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</si>
  <si>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</si>
  <si>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</si>
  <si>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</si>
  <si>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</si>
  <si>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</si>
  <si>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</si>
  <si>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</si>
  <si>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</si>
  <si>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</si>
  <si>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</si>
  <si>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</si>
  <si>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</si>
  <si>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</si>
  <si>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</si>
  <si>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</si>
  <si>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</si>
  <si>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</si>
  <si>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</si>
  <si>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</si>
  <si>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</si>
  <si>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</si>
  <si>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</si>
  <si>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</si>
  <si>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</si>
  <si>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</si>
  <si>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</si>
  <si>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</si>
  <si>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</si>
  <si>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</si>
  <si>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</si>
  <si>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</si>
  <si>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</si>
  <si>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</si>
  <si>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</si>
  <si>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</si>
  <si>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</si>
  <si>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</si>
  <si>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</si>
  <si>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</si>
  <si>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</si>
  <si>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</si>
  <si>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</si>
  <si>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</si>
  <si>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</si>
  <si>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</si>
  <si>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</si>
  <si>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</si>
  <si>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</si>
  <si>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</si>
  <si>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</si>
  <si>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</si>
  <si>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</si>
  <si>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</si>
  <si>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</si>
  <si>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</si>
  <si>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</si>
  <si>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</si>
  <si>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</si>
  <si>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</si>
  <si>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</si>
  <si>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</si>
  <si>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</si>
  <si>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</si>
  <si>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</si>
  <si>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</si>
  <si>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</si>
  <si>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</si>
  <si>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</si>
  <si>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</si>
  <si>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</si>
  <si>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</si>
  <si>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</si>
  <si>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</si>
  <si>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</si>
  <si>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</si>
  <si>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</si>
  <si>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</si>
  <si>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</si>
  <si>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</si>
  <si>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</si>
  <si>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</si>
  <si>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</si>
  <si>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</si>
  <si>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</si>
  <si>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</si>
  <si>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</si>
  <si>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</si>
  <si>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</si>
  <si>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</si>
  <si>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</si>
  <si>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</si>
  <si>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</si>
  <si>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</si>
  <si>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</si>
  <si>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</si>
  <si>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</si>
  <si>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</si>
  <si>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</si>
  <si>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</si>
  <si>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</si>
  <si>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</si>
  <si>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</si>
  <si>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</si>
  <si>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</si>
  <si>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</si>
  <si>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</si>
  <si>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</si>
  <si>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</si>
  <si>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</si>
  <si>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</si>
  <si>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</si>
  <si>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</si>
  <si>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</si>
  <si>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</si>
  <si>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</si>
  <si>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</si>
  <si>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</si>
  <si>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</si>
  <si>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</si>
  <si>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</si>
  <si>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</si>
  <si>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</si>
  <si>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</si>
  <si>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</si>
  <si>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</si>
  <si>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</si>
  <si>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</si>
  <si>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</si>
  <si>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</si>
  <si>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</si>
  <si>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</si>
  <si>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</si>
  <si>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</si>
  <si>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</si>
  <si>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</si>
  <si>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</si>
  <si>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</si>
  <si>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</si>
  <si>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</si>
  <si>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</si>
  <si>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</si>
  <si>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</si>
  <si>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</si>
  <si>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</si>
  <si>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</si>
  <si>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</si>
  <si>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</si>
  <si>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</si>
  <si>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</si>
  <si>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</si>
  <si>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</si>
  <si>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</si>
  <si>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</si>
  <si>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</si>
  <si>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</si>
  <si>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</si>
  <si>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</si>
  <si>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</si>
  <si>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</si>
  <si>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</si>
  <si>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</si>
  <si>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</si>
  <si>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</si>
  <si>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</si>
  <si>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</si>
  <si>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</si>
  <si>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</si>
  <si>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</si>
  <si>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</si>
  <si>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</si>
  <si>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</si>
  <si>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</si>
  <si>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</si>
  <si>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</si>
  <si>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</si>
  <si>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</si>
  <si>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</si>
  <si>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</si>
  <si>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</si>
  <si>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</si>
  <si>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</si>
  <si>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</si>
  <si>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</si>
  <si>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</si>
  <si>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</si>
  <si>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</si>
  <si>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</si>
  <si>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</si>
  <si>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</si>
  <si>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</si>
  <si>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</si>
  <si>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</si>
  <si>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</si>
  <si>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</si>
  <si>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</si>
  <si>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</si>
  <si>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</si>
  <si>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</si>
  <si>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</si>
  <si>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</si>
  <si>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</si>
  <si>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</si>
  <si>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</si>
  <si>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</si>
  <si>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</si>
  <si>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</si>
  <si>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</si>
  <si>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</si>
  <si>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</si>
  <si>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</si>
  <si>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</si>
  <si>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</si>
  <si>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</si>
  <si>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</si>
  <si>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</si>
  <si>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</si>
  <si>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</si>
  <si>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</si>
  <si>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</si>
  <si>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</si>
  <si>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</si>
  <si>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</si>
  <si>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</si>
  <si>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</si>
  <si>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</si>
  <si>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</si>
  <si>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</si>
  <si>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</si>
  <si>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</si>
  <si>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</si>
  <si>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</si>
  <si>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</si>
  <si>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</si>
  <si>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</si>
  <si>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</si>
  <si>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</si>
  <si>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</si>
  <si>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</si>
  <si>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</si>
  <si>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</si>
  <si>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</si>
  <si>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</si>
  <si>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</si>
  <si>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</si>
  <si>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</si>
  <si>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</si>
  <si>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</si>
  <si>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</si>
  <si>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</si>
  <si>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</si>
  <si>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</si>
  <si>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</si>
  <si>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</si>
  <si>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</si>
  <si>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</si>
  <si>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</si>
  <si>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</si>
  <si>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</si>
  <si>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</si>
  <si>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</si>
  <si>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</si>
  <si>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</si>
  <si>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</si>
  <si>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</si>
  <si>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</si>
  <si>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</si>
  <si>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</si>
  <si>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</si>
  <si>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</si>
  <si>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</si>
  <si>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</si>
  <si>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</si>
  <si>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</si>
  <si>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</si>
  <si>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</si>
  <si>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</si>
  <si>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</si>
  <si>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</si>
  <si>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</si>
  <si>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</si>
  <si>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</si>
  <si>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</si>
  <si>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</si>
  <si>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</si>
  <si>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</si>
  <si>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</si>
  <si>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</si>
  <si>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</si>
  <si>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</si>
  <si>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</si>
  <si>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</si>
  <si>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</si>
  <si>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</si>
  <si>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</si>
  <si>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</si>
  <si>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</si>
  <si>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</si>
  <si>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</si>
  <si>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</si>
  <si>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</si>
  <si>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</si>
  <si>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</si>
  <si>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</si>
  <si>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</si>
  <si>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</si>
  <si>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</si>
  <si>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</si>
  <si>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</si>
  <si>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</si>
  <si>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</si>
  <si>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</si>
  <si>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</si>
  <si>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</si>
  <si>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</si>
  <si>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</si>
  <si>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</si>
  <si>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</si>
  <si>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</si>
  <si>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</si>
  <si>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</si>
  <si>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</si>
  <si>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</si>
  <si>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</si>
  <si>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</si>
  <si>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</si>
  <si>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</si>
  <si>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</si>
  <si>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</si>
  <si>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</si>
  <si>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</si>
  <si>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</si>
  <si>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</si>
  <si>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</si>
  <si>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</si>
  <si>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</si>
  <si>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</si>
  <si>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</si>
  <si>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</si>
  <si>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</si>
  <si>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</si>
  <si>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</si>
  <si>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</si>
  <si>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</si>
  <si>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</si>
  <si>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</si>
  <si>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</si>
  <si>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</si>
  <si>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</si>
  <si>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</si>
  <si>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</si>
  <si>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</si>
  <si>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</si>
  <si>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</si>
  <si>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</si>
  <si>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</si>
  <si>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</si>
  <si>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</si>
  <si>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</si>
  <si>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</si>
  <si>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</si>
  <si>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</si>
  <si>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</si>
  <si>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</si>
  <si>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</si>
  <si>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</si>
  <si>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</si>
  <si>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</si>
  <si>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</si>
  <si>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</si>
  <si>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</si>
  <si>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</si>
  <si>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</si>
  <si>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</si>
  <si>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</si>
  <si>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</si>
  <si>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</si>
  <si>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</si>
  <si>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</si>
  <si>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</si>
  <si>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</si>
  <si>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</si>
  <si>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</si>
  <si>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</si>
  <si>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</si>
  <si>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</si>
  <si>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</si>
  <si>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</si>
  <si>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</si>
  <si>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</si>
  <si>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</si>
  <si>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</si>
  <si>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</si>
  <si>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</si>
  <si>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</si>
  <si>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</si>
  <si>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</si>
  <si>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</si>
  <si>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</si>
  <si>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</si>
  <si>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</si>
  <si>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</si>
  <si>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</si>
  <si>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</si>
  <si>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</si>
  <si>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</si>
  <si>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</si>
  <si>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</si>
  <si>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</si>
  <si>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</si>
  <si>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</si>
  <si>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</si>
  <si>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</si>
  <si>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</si>
  <si>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</si>
  <si>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</si>
  <si>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</si>
  <si>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</si>
  <si>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</si>
  <si>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</si>
  <si>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</si>
  <si>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</si>
  <si>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</si>
  <si>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</si>
  <si>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</si>
  <si>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</si>
  <si>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</si>
  <si>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</si>
  <si>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</si>
  <si>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</si>
  <si>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</si>
  <si>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</si>
  <si>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</si>
  <si>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</si>
  <si>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</si>
  <si>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</si>
  <si>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</si>
  <si>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</si>
  <si>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</si>
  <si>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</si>
  <si>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</si>
  <si>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</si>
  <si>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</si>
  <si>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</si>
  <si>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</si>
  <si>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</si>
  <si>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</si>
  <si>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</si>
  <si>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</si>
  <si>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</si>
  <si>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</si>
  <si>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</si>
  <si>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</si>
  <si>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</si>
  <si>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</si>
  <si>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</si>
  <si>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</si>
  <si>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</si>
  <si>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</si>
  <si>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</si>
  <si>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</si>
  <si>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</si>
  <si>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</si>
  <si>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</si>
  <si>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</si>
  <si>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</si>
  <si>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</si>
  <si>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</si>
  <si>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</si>
  <si>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</si>
  <si>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</si>
  <si>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</si>
  <si>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</si>
  <si>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</si>
  <si>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</si>
  <si>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</si>
  <si>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</si>
  <si>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</si>
  <si>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</si>
  <si>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</si>
  <si>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</si>
  <si>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</si>
  <si>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</si>
  <si>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</si>
  <si>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</si>
  <si>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</si>
  <si>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</si>
  <si>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</si>
  <si>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</si>
  <si>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</si>
  <si>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</si>
  <si>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</si>
  <si>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</si>
  <si>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</si>
  <si>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</si>
  <si>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</si>
  <si>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</si>
  <si>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</si>
  <si>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</si>
  <si>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</si>
  <si>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</si>
  <si>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</si>
  <si>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</si>
  <si>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</si>
  <si>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</si>
  <si>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</si>
  <si>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</si>
  <si>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</si>
  <si>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</si>
  <si>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</si>
  <si>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</si>
  <si>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</si>
  <si>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</si>
  <si>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</si>
  <si>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</si>
  <si>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</si>
  <si>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</si>
  <si>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</si>
  <si>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</si>
  <si>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</si>
  <si>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</si>
  <si>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</si>
  <si>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</si>
  <si>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</si>
  <si>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</si>
  <si>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</si>
  <si>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</si>
  <si>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</si>
  <si>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</si>
  <si>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</si>
  <si>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</si>
  <si>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</si>
  <si>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</si>
  <si>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</si>
  <si>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</si>
  <si>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</si>
  <si>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</si>
  <si>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</si>
  <si>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</si>
  <si>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</si>
  <si>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</si>
  <si>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</si>
  <si>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</si>
  <si>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</si>
  <si>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</si>
  <si>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</si>
  <si>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</si>
  <si>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</si>
  <si>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</si>
  <si>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</si>
  <si>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</si>
  <si>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</si>
  <si>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</si>
  <si>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</si>
  <si>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</si>
  <si>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</si>
  <si>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</si>
  <si>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</si>
  <si>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</si>
  <si>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</si>
  <si>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</si>
  <si>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</si>
  <si>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</si>
  <si>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</si>
  <si>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</si>
  <si>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</si>
  <si>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</si>
  <si>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</si>
  <si>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</si>
  <si>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</si>
  <si>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</si>
  <si>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</si>
  <si>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</si>
  <si>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</si>
  <si>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</si>
  <si>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</si>
  <si>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</si>
  <si>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</si>
  <si>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</si>
  <si>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</si>
  <si>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</si>
  <si>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</si>
  <si>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</si>
  <si>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</si>
  <si>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</si>
  <si>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</si>
  <si>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</si>
  <si>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</si>
  <si>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</si>
  <si>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</si>
  <si>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</si>
  <si>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</si>
  <si>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</si>
  <si>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</si>
  <si>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</si>
  <si>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</si>
  <si>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</si>
  <si>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</si>
  <si>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</si>
  <si>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</si>
  <si>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</si>
  <si>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</si>
  <si>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</si>
  <si>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</si>
  <si>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</si>
  <si>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</si>
  <si>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</si>
  <si>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</si>
  <si>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</si>
  <si>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</si>
  <si>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</si>
  <si>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</si>
  <si>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</si>
  <si>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</si>
  <si>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</si>
  <si>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</si>
  <si>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</si>
  <si>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</si>
  <si>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</si>
  <si>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</si>
  <si>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</si>
  <si>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</si>
  <si>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</si>
  <si>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</si>
  <si>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</si>
  <si>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</si>
  <si>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</si>
  <si>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</si>
  <si>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</si>
  <si>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</si>
  <si>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</si>
  <si>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</si>
  <si>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</si>
  <si>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</si>
  <si>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</si>
  <si>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</si>
  <si>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</si>
  <si>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</si>
  <si>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</si>
  <si>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</si>
  <si>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</si>
  <si>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</si>
  <si>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</si>
  <si>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</si>
  <si>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</si>
  <si>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</si>
  <si>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</si>
  <si>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</si>
  <si>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</si>
  <si>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</si>
  <si>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</si>
  <si>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</si>
  <si>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</si>
  <si>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</si>
  <si>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</si>
  <si>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</si>
  <si>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</si>
  <si>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</si>
  <si>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</si>
  <si>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</si>
  <si>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</si>
  <si>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</si>
  <si>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</si>
  <si>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</si>
  <si>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</si>
  <si>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</si>
  <si>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</si>
  <si>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</si>
  <si>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</si>
  <si>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</si>
  <si>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</si>
  <si>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</si>
  <si>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</si>
  <si>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</si>
  <si>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</si>
  <si>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</si>
  <si>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</si>
  <si>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</si>
  <si>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</si>
  <si>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</si>
  <si>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</si>
  <si>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</si>
  <si>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</si>
  <si>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</si>
  <si>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</si>
  <si>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</si>
  <si>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</si>
  <si>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</si>
  <si>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</si>
  <si>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</si>
  <si>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</si>
  <si>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</si>
  <si>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</si>
  <si>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</si>
  <si>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</si>
  <si>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</si>
  <si>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</si>
  <si>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</si>
  <si>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</si>
  <si>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</si>
  <si>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</si>
  <si>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</si>
  <si>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</si>
  <si>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</si>
  <si>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</si>
  <si>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</si>
  <si>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</si>
  <si>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</si>
  <si>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</si>
  <si>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</si>
  <si>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</si>
  <si>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</si>
  <si>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</si>
  <si>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</si>
  <si>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</si>
  <si>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</si>
  <si>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</si>
  <si>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</si>
  <si>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</si>
  <si>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</si>
  <si>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</si>
  <si>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</si>
  <si>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</si>
  <si>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</si>
  <si>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</si>
  <si>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</si>
  <si>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</si>
  <si>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</si>
  <si>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</si>
  <si>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</si>
  <si>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</si>
  <si>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</si>
  <si>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</si>
  <si>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</si>
  <si>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</si>
  <si>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</si>
  <si>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</si>
  <si>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</si>
  <si>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</si>
  <si>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</si>
  <si>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</si>
  <si>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</si>
  <si>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</si>
  <si>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</si>
  <si>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</si>
  <si>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</si>
  <si>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</si>
  <si>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</si>
  <si>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</si>
  <si>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</si>
  <si>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</si>
  <si>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</si>
  <si>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</si>
  <si>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</si>
  <si>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</si>
  <si>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</si>
  <si>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</si>
  <si>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</si>
  <si>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</si>
  <si>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</si>
  <si>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</si>
  <si>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</si>
  <si>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</si>
  <si>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</si>
  <si>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</si>
  <si>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</si>
  <si>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</si>
  <si>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</si>
  <si>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</si>
  <si>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</si>
  <si>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</si>
  <si>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</si>
  <si>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</si>
  <si>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</si>
  <si>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</si>
  <si>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</si>
  <si>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</si>
  <si>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</si>
  <si>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</si>
  <si>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</si>
  <si>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</si>
  <si>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</si>
  <si>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</si>
  <si>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</si>
  <si>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</si>
  <si>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</si>
  <si>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</si>
  <si>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</si>
  <si>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</si>
  <si>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</si>
  <si>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</si>
  <si>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</si>
  <si>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</si>
  <si>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</si>
  <si>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</si>
  <si>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</si>
  <si>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</si>
  <si>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</si>
  <si>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</si>
  <si>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</si>
  <si>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</si>
  <si>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</si>
  <si>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</si>
  <si>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</si>
  <si>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</si>
  <si>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</si>
  <si>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</si>
  <si>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</si>
  <si>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</si>
  <si>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</si>
  <si>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</si>
  <si>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</si>
  <si>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</si>
  <si>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</si>
  <si>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</si>
  <si>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</si>
  <si>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</si>
  <si>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</si>
  <si>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</si>
  <si>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</si>
  <si>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</si>
  <si>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</si>
  <si>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</si>
  <si>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</si>
  <si>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</si>
  <si>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</si>
  <si>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</si>
  <si>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</si>
  <si>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</si>
  <si>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</si>
  <si>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</si>
  <si>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</si>
  <si>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</si>
  <si>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</si>
  <si>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</si>
  <si>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</si>
  <si>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</si>
  <si>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</si>
  <si>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</si>
  <si>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</si>
  <si>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</si>
  <si>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</si>
  <si>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</si>
  <si>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</si>
  <si>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</si>
  <si>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</si>
  <si>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</si>
  <si>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</si>
  <si>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</si>
  <si>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</si>
  <si>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</si>
  <si>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</si>
  <si>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</si>
  <si>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</si>
  <si>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</si>
  <si>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</si>
  <si>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</si>
  <si>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</si>
  <si>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</si>
  <si>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</si>
  <si>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</si>
  <si>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</si>
  <si>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</si>
  <si>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</si>
  <si>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</si>
  <si>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</si>
  <si>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</si>
  <si>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</si>
  <si>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</si>
  <si>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</si>
  <si>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</si>
  <si>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</si>
  <si>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</si>
  <si>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</si>
  <si>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</si>
  <si>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</si>
  <si>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</si>
  <si>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</si>
  <si>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</si>
  <si>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</si>
  <si>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</si>
  <si>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</si>
  <si>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</si>
  <si>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</si>
  <si>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</si>
  <si>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</si>
  <si>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</si>
  <si>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</si>
  <si>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</si>
  <si>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</si>
  <si>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</si>
  <si>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</si>
  <si>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</si>
  <si>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</si>
  <si>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</si>
  <si>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</si>
  <si>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</si>
  <si>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</si>
  <si>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</si>
  <si>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</si>
  <si>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</si>
  <si>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</si>
  <si>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</si>
  <si>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</si>
  <si>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</si>
  <si>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</si>
  <si>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</si>
  <si>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</si>
  <si>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</si>
  <si>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</si>
  <si>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</si>
  <si>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</si>
  <si>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</si>
  <si>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</si>
  <si>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</si>
  <si>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</si>
  <si>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</si>
  <si>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</si>
  <si>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</si>
  <si>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</si>
  <si>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</si>
  <si>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</si>
  <si>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</si>
  <si>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</si>
  <si>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</si>
  <si>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</si>
  <si>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</si>
  <si>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</si>
  <si>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</si>
  <si>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</si>
  <si>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</si>
  <si>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</si>
  <si>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</si>
  <si>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</si>
  <si>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</si>
  <si>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</si>
  <si>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</si>
  <si>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</si>
  <si>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</si>
  <si>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</si>
  <si>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</si>
  <si>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</si>
  <si>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</si>
  <si>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</si>
  <si>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</si>
  <si>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</si>
  <si>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</si>
  <si>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</si>
  <si>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</si>
  <si>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</si>
  <si>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</si>
  <si>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</si>
  <si>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</si>
  <si>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</si>
  <si>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</si>
  <si>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</si>
  <si>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</si>
  <si>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</si>
  <si>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</si>
  <si>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</si>
  <si>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</si>
  <si>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</si>
  <si>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</si>
  <si>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</si>
  <si>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</si>
  <si>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</si>
  <si>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</si>
  <si>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</si>
  <si>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</si>
  <si>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</si>
  <si>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</si>
  <si>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</si>
  <si>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</si>
  <si>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</si>
  <si>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</si>
  <si>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</si>
  <si>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</si>
  <si>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</si>
  <si>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</si>
  <si>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</si>
  <si>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</si>
  <si>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</si>
  <si>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</si>
  <si>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</si>
  <si>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</si>
  <si>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</si>
  <si>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</si>
  <si>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</si>
  <si>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</si>
  <si>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</si>
  <si>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</si>
  <si>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</si>
  <si>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</si>
  <si>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</si>
  <si>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</si>
  <si>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</si>
  <si>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</si>
  <si>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</si>
  <si>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</si>
  <si>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</si>
  <si>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</si>
  <si>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</si>
  <si>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</si>
  <si>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</si>
  <si>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</si>
  <si>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</si>
  <si>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</si>
  <si>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</si>
  <si>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</si>
  <si>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</si>
  <si>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</si>
  <si>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</si>
  <si>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</si>
  <si>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</si>
  <si>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</si>
  <si>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</si>
  <si>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</si>
  <si>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</si>
  <si>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</si>
  <si>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</si>
  <si>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</si>
  <si>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</si>
  <si>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</si>
  <si>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</si>
  <si>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</si>
  <si>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</si>
  <si>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</si>
  <si>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</si>
  <si>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</si>
  <si>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</si>
  <si>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</si>
  <si>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</si>
  <si>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</si>
  <si>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</si>
  <si>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</si>
  <si>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</si>
  <si>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</si>
  <si>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</si>
  <si>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</si>
  <si>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</si>
  <si>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</si>
  <si>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</si>
  <si>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</si>
  <si>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</si>
  <si>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</si>
  <si>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</si>
  <si>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</si>
  <si>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</si>
  <si>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</si>
  <si>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</si>
  <si>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</si>
  <si>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</si>
  <si>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</si>
  <si>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</si>
  <si>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</si>
  <si>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</si>
  <si>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</si>
  <si>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</si>
  <si>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</si>
  <si>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</si>
  <si>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</si>
  <si>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</si>
  <si>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</si>
  <si>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</si>
  <si>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</si>
  <si>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</si>
  <si>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</si>
  <si>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</si>
  <si>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</si>
  <si>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</si>
  <si>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</si>
  <si>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</si>
  <si>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</si>
  <si>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</si>
  <si>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</si>
  <si>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</si>
  <si>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</si>
  <si>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</si>
  <si>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</si>
  <si>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</si>
  <si>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</si>
  <si>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</si>
  <si>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</si>
  <si>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</si>
  <si>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</si>
  <si>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</si>
  <si>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</si>
  <si>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</si>
  <si>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</si>
  <si>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</si>
  <si>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</si>
  <si>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</si>
  <si>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</si>
  <si>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</si>
  <si>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</si>
  <si>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</si>
  <si>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</si>
  <si>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</si>
  <si>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</si>
  <si>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</si>
  <si>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</si>
  <si>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</si>
  <si>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</si>
  <si>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</si>
  <si>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</si>
  <si>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</si>
  <si>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</si>
  <si>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</si>
  <si>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</si>
  <si>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</si>
  <si>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</si>
  <si>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</si>
  <si>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</si>
  <si>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</si>
  <si>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</si>
  <si>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</si>
  <si>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</si>
  <si>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</si>
  <si>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</si>
  <si>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</si>
  <si>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</si>
  <si>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</si>
  <si>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</si>
  <si>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</si>
  <si>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</si>
  <si>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</si>
  <si>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</si>
  <si>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</si>
  <si>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</si>
  <si>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</si>
  <si>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</si>
  <si>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</si>
  <si>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</si>
  <si>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</si>
  <si>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</si>
  <si>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</si>
  <si>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</si>
  <si>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</si>
  <si>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</si>
  <si>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</si>
  <si>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</si>
  <si>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</si>
  <si>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</si>
  <si>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</si>
  <si>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</si>
  <si>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</si>
  <si>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</si>
  <si>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</si>
  <si>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</si>
  <si>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</si>
  <si>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</si>
  <si>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</si>
  <si>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</si>
  <si>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</si>
  <si>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</si>
  <si>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</si>
  <si>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</si>
  <si>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</si>
  <si>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</si>
  <si>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</si>
  <si>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</si>
  <si>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</si>
  <si>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</si>
  <si>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</si>
  <si>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</si>
  <si>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</si>
  <si>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</si>
  <si>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</si>
  <si>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</si>
  <si>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</si>
  <si>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</si>
  <si>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</si>
  <si>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</si>
  <si>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</si>
  <si>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</si>
  <si>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</si>
  <si>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</si>
  <si>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</si>
  <si>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</si>
  <si>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</si>
  <si>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</si>
  <si>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</si>
  <si>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</si>
  <si>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</si>
  <si>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</si>
  <si>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</si>
  <si>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</si>
  <si>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</si>
  <si>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</si>
  <si>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</si>
  <si>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</si>
  <si>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</si>
  <si>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</si>
  <si>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</si>
  <si>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</si>
  <si>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</si>
  <si>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</si>
  <si>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</si>
  <si>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</si>
  <si>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</si>
  <si>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</si>
  <si>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</si>
  <si>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</si>
  <si>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</si>
  <si>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</si>
  <si>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</si>
  <si>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</si>
  <si>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</si>
  <si>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</si>
  <si>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</si>
  <si>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</si>
  <si>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</si>
  <si>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</si>
  <si>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</si>
  <si>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</si>
  <si>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</si>
  <si>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</si>
  <si>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</si>
  <si>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</si>
  <si>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</si>
  <si>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</si>
  <si>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</si>
  <si>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</si>
  <si>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</si>
  <si>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</si>
  <si>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</si>
  <si>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</si>
  <si>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</si>
  <si>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</si>
  <si>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</si>
  <si>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</si>
  <si>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</si>
  <si>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</si>
  <si>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</si>
  <si>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</si>
  <si>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</si>
  <si>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</si>
  <si>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</si>
  <si>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</si>
  <si>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</si>
  <si>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</si>
  <si>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</si>
  <si>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</si>
  <si>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</si>
  <si>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</si>
  <si>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</si>
  <si>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</si>
  <si>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</si>
  <si>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</si>
  <si>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</si>
  <si>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</si>
  <si>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</si>
  <si>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</si>
  <si>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</si>
  <si>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</si>
  <si>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</si>
  <si>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</si>
  <si>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</si>
  <si>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</si>
  <si>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</si>
  <si>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</si>
  <si>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</si>
  <si>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</si>
  <si>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</si>
  <si>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</si>
  <si>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</si>
  <si>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</si>
  <si>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</si>
  <si>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</si>
  <si>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</si>
  <si>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</si>
  <si>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</si>
  <si>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</si>
  <si>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</si>
  <si>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</si>
  <si>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</si>
  <si>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</si>
  <si>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</si>
  <si>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</si>
  <si>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</si>
  <si>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</si>
  <si>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</si>
  <si>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</si>
  <si>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</si>
  <si>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</si>
  <si>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</si>
  <si>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</si>
  <si>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</si>
  <si>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</si>
  <si>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</si>
  <si>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</si>
  <si>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</si>
  <si>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</si>
  <si>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</si>
  <si>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</si>
  <si>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</si>
  <si>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</si>
  <si>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</si>
  <si>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</si>
  <si>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</si>
  <si>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</si>
  <si>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</si>
  <si>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</si>
  <si>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</si>
  <si>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</si>
  <si>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</si>
  <si>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</si>
  <si>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</si>
  <si>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</si>
  <si>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</si>
  <si>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</si>
  <si>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</si>
  <si>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</si>
  <si>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</si>
  <si>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</si>
  <si>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</si>
  <si>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</si>
  <si>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</si>
  <si>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</si>
  <si>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</si>
  <si>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</si>
  <si>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</si>
  <si>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</si>
  <si>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</si>
  <si>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</si>
  <si>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</si>
  <si>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</si>
  <si>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</si>
  <si>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</si>
  <si>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</si>
  <si>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</si>
  <si>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</si>
  <si>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</si>
  <si>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</si>
  <si>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</si>
  <si>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</si>
  <si>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</si>
  <si>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</si>
  <si>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</si>
  <si>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</si>
  <si>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</si>
  <si>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</si>
  <si>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</si>
  <si>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</si>
  <si>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</si>
  <si>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</si>
  <si>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</si>
  <si>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</si>
  <si>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</si>
  <si>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</si>
  <si>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</si>
  <si>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</si>
  <si>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</si>
  <si>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</si>
  <si>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</si>
  <si>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</si>
  <si>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</si>
  <si>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</si>
  <si>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</si>
  <si>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</si>
  <si>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</si>
  <si>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</si>
  <si>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</si>
  <si>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</si>
  <si>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</si>
  <si>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</si>
  <si>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</si>
  <si>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</si>
  <si>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</si>
  <si>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</si>
  <si>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</si>
  <si>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</si>
  <si>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</si>
  <si>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</si>
  <si>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</si>
  <si>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</si>
  <si>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</si>
  <si>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</si>
  <si>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</si>
  <si>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</si>
  <si>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</si>
  <si>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</si>
  <si>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</si>
  <si>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</si>
  <si>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</si>
  <si>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</si>
  <si>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</si>
  <si>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</si>
  <si>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</si>
  <si>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</si>
  <si>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</si>
  <si>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</si>
  <si>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</si>
  <si>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</si>
  <si>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</si>
  <si>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</si>
  <si>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</si>
  <si>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</si>
  <si>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</si>
  <si>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</si>
  <si>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</si>
  <si>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</si>
  <si>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</si>
  <si>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</si>
  <si>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</si>
  <si>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</si>
  <si>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</si>
  <si>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</si>
  <si>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</si>
  <si>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</si>
  <si>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</si>
  <si>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</si>
  <si>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</si>
  <si>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</si>
  <si>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</si>
  <si>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</si>
  <si>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</si>
  <si>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</si>
  <si>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</si>
  <si>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</si>
  <si>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</si>
  <si>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</si>
  <si>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</si>
  <si>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</si>
  <si>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</si>
  <si>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</si>
  <si>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</si>
  <si>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</si>
  <si>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</si>
  <si>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</si>
  <si>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</si>
  <si>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</si>
  <si>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</si>
  <si>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</si>
  <si>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</si>
  <si>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</si>
  <si>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</si>
  <si>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</si>
  <si>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</si>
  <si>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</si>
  <si>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</si>
  <si>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</si>
  <si>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</si>
  <si>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</si>
  <si>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</si>
  <si>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</si>
  <si>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</si>
  <si>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</si>
  <si>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</si>
  <si>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</si>
  <si>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</si>
  <si>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</si>
  <si>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</si>
  <si>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</si>
  <si>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</si>
  <si>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</si>
  <si>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</si>
  <si>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</si>
  <si>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</si>
  <si>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</si>
  <si>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</si>
  <si>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</si>
  <si>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</si>
  <si>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</si>
  <si>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</si>
  <si>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</si>
  <si>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</si>
  <si>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</si>
  <si>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</si>
  <si>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</si>
  <si>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</si>
  <si>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</si>
  <si>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</si>
  <si>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</si>
  <si>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</si>
  <si>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</si>
  <si>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</si>
  <si>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</si>
  <si>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</si>
  <si>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</si>
  <si>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</si>
  <si>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</si>
  <si>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</si>
  <si>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</si>
  <si>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</si>
  <si>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</si>
  <si>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</si>
  <si>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</si>
  <si>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</si>
  <si>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</si>
  <si>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</si>
  <si>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</si>
  <si>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</si>
  <si>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</si>
  <si>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</si>
  <si>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</si>
  <si>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</si>
  <si>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</si>
  <si>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</si>
  <si>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</si>
  <si>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</si>
  <si>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</si>
  <si>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</si>
  <si>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</si>
  <si>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</si>
  <si>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</si>
  <si>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</si>
  <si>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</si>
  <si>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</si>
  <si>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</si>
  <si>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</si>
  <si>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</si>
  <si>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</si>
  <si>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</si>
  <si>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</si>
  <si>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</si>
  <si>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</si>
  <si>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</si>
  <si>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</si>
  <si>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</si>
  <si>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</si>
  <si>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</si>
  <si>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</si>
  <si>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</si>
  <si>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</si>
  <si>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</si>
  <si>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</si>
  <si>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</si>
  <si>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</si>
  <si>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</si>
  <si>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</si>
  <si>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</si>
  <si>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</si>
  <si>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</si>
  <si>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</si>
  <si>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</si>
  <si>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</si>
  <si>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</si>
  <si>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</si>
  <si>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</si>
  <si>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</si>
  <si>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</si>
  <si>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</si>
  <si>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</si>
  <si>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</si>
  <si>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</si>
  <si>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</si>
  <si>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</si>
  <si>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</si>
  <si>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</si>
  <si>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</si>
  <si>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</si>
  <si>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</si>
  <si>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</si>
  <si>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</si>
  <si>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</si>
  <si>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</si>
  <si>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</si>
  <si>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</si>
  <si>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</si>
  <si>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</si>
  <si>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</si>
  <si>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</si>
  <si>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</si>
  <si>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</si>
  <si>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</si>
  <si>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</si>
  <si>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</si>
  <si>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</si>
  <si>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</si>
  <si>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</si>
  <si>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</si>
  <si>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</si>
  <si>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</si>
  <si>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</si>
  <si>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</si>
  <si>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</si>
  <si>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</si>
  <si>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</si>
  <si>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</si>
  <si>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</si>
  <si>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</si>
  <si>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</si>
  <si>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</si>
  <si>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</si>
  <si>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</si>
  <si>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</si>
  <si>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</si>
  <si>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</si>
  <si>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</si>
  <si>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</si>
  <si>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</si>
  <si>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</si>
  <si>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</si>
  <si>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</si>
  <si>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</si>
  <si>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</si>
  <si>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</si>
  <si>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</si>
  <si>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</si>
  <si>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</si>
  <si>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</si>
  <si>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</si>
  <si>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</si>
  <si>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</si>
  <si>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</si>
  <si>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</si>
  <si>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</si>
  <si>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</si>
  <si>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</si>
  <si>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</si>
  <si>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</si>
  <si>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</si>
  <si>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</si>
  <si>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</si>
  <si>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</si>
  <si>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</si>
  <si>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</si>
  <si>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</si>
  <si>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</si>
  <si>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</si>
  <si>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</si>
  <si>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</si>
  <si>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</si>
  <si>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</si>
  <si>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</si>
  <si>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</si>
  <si>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</si>
  <si>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</si>
  <si>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</si>
  <si>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</si>
  <si>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</si>
  <si>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</si>
  <si>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</si>
  <si>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</si>
  <si>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</si>
  <si>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</si>
  <si>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</si>
  <si>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</si>
  <si>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</si>
  <si>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</si>
  <si>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</si>
  <si>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</si>
  <si>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</si>
  <si>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</si>
  <si>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</si>
  <si>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</si>
  <si>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</si>
  <si>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</si>
  <si>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</si>
  <si>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</si>
  <si>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</si>
  <si>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</si>
  <si>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</si>
  <si>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</si>
  <si>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</si>
  <si>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</si>
  <si>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</si>
  <si>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</si>
  <si>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</si>
  <si>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</si>
  <si>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</si>
  <si>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</si>
  <si>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</si>
  <si>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</si>
  <si>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</si>
  <si>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</si>
  <si>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</si>
  <si>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</si>
  <si>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</si>
  <si>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</si>
  <si>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</si>
  <si>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</si>
  <si>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</si>
  <si>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</si>
  <si>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</si>
  <si>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</si>
  <si>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</si>
  <si>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</si>
  <si>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</si>
  <si>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</si>
  <si>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</si>
  <si>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</si>
  <si>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</si>
  <si>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</si>
  <si>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</si>
  <si>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</si>
  <si>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</si>
  <si>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</si>
  <si>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</si>
  <si>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</si>
  <si>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</si>
  <si>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</si>
  <si>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</si>
  <si>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</si>
  <si>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</si>
  <si>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</si>
  <si>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</si>
  <si>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</si>
  <si>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</si>
  <si>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</si>
  <si>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</si>
  <si>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</si>
  <si>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</si>
  <si>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</si>
  <si>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</si>
  <si>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</si>
  <si>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</si>
  <si>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</si>
  <si>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</si>
  <si>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</si>
  <si>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</si>
  <si>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</si>
  <si>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</si>
  <si>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</si>
  <si>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</si>
  <si>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</si>
  <si>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</si>
  <si>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</si>
  <si>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</si>
  <si>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</si>
  <si>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</si>
  <si>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</si>
  <si>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</si>
  <si>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</si>
  <si>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</si>
  <si>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</si>
  <si>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</si>
  <si>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</si>
  <si>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</si>
  <si>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</si>
  <si>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</si>
  <si>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</si>
  <si>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</si>
  <si>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</si>
  <si>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</si>
  <si>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</si>
  <si>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</si>
  <si>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</si>
  <si>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</si>
  <si>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</si>
  <si>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</si>
  <si>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</si>
  <si>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</si>
  <si>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</si>
  <si>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</si>
  <si>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</si>
  <si>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</si>
  <si>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</si>
  <si>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</si>
  <si>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</si>
  <si>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</si>
  <si>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</si>
  <si>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</si>
  <si>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</si>
  <si>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</si>
  <si>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</si>
  <si>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</si>
  <si>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</si>
  <si>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</si>
  <si>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</si>
  <si>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</si>
  <si>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</si>
  <si>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</si>
  <si>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</si>
  <si>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</si>
  <si>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</si>
  <si>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</si>
  <si>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</si>
  <si>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</si>
  <si>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</si>
  <si>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</si>
  <si>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</si>
  <si>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</si>
  <si>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</si>
  <si>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</si>
  <si>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</si>
  <si>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</si>
  <si>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</si>
  <si>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</si>
  <si>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</si>
  <si>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</si>
  <si>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</si>
  <si>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</si>
  <si>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</si>
  <si>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</si>
  <si>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</si>
  <si>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</si>
  <si>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</si>
  <si>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</si>
  <si>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</si>
  <si>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</si>
  <si>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</si>
  <si>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</si>
  <si>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</si>
  <si>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</si>
  <si>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</si>
  <si>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</si>
  <si>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</si>
  <si>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</si>
  <si>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</si>
  <si>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</si>
  <si>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</si>
  <si>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</si>
  <si>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</si>
  <si>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</si>
  <si>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</si>
  <si>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</si>
  <si>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</si>
  <si>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</si>
  <si>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</si>
  <si>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</si>
  <si>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</si>
  <si>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</si>
  <si>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</si>
  <si>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</si>
  <si>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</si>
  <si>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</si>
  <si>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</si>
  <si>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</si>
  <si>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</si>
  <si>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</si>
  <si>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</si>
  <si>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</si>
  <si>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</si>
  <si>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</si>
  <si>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</si>
  <si>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</si>
  <si>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</si>
  <si>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</si>
  <si>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</si>
  <si>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</si>
  <si>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</si>
  <si>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</si>
  <si>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</si>
  <si>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</si>
  <si>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</si>
  <si>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</si>
  <si>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</si>
  <si>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</si>
  <si>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</si>
  <si>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</si>
  <si>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</si>
  <si>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</si>
  <si>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</si>
  <si>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</si>
  <si>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</si>
  <si>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</si>
  <si>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</si>
  <si>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</si>
  <si>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</si>
  <si>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</si>
  <si>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</si>
  <si>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</si>
  <si>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</si>
  <si>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</si>
  <si>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</si>
  <si>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</si>
  <si>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</si>
  <si>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</si>
  <si>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</si>
  <si>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</si>
  <si>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</si>
  <si>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</si>
  <si>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</si>
  <si>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</si>
  <si>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</si>
  <si>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</si>
  <si>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</si>
  <si>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</si>
  <si>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</si>
  <si>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</si>
  <si>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</si>
  <si>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</si>
  <si>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</si>
  <si>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</si>
  <si>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</si>
  <si>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</si>
  <si>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</si>
  <si>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</si>
  <si>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</si>
  <si>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</si>
  <si>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</si>
  <si>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</si>
  <si>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</si>
  <si>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</si>
  <si>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</si>
  <si>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</si>
  <si>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</si>
  <si>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</si>
  <si>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</si>
  <si>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</si>
  <si>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</si>
  <si>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</si>
  <si>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</si>
  <si>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</si>
  <si>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</si>
  <si>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</si>
  <si>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</si>
  <si>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</si>
  <si>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</si>
  <si>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</si>
  <si>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</si>
  <si>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</si>
  <si>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</si>
  <si>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</si>
  <si>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</si>
  <si>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</si>
  <si>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</si>
  <si>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</si>
  <si>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</si>
  <si>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</si>
  <si>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</si>
  <si>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</si>
  <si>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</si>
  <si>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</si>
  <si>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</si>
  <si>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</si>
  <si>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</si>
  <si>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</si>
  <si>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</si>
  <si>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</si>
  <si>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</si>
  <si>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</si>
  <si>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</si>
  <si>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</si>
  <si>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</si>
  <si>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</si>
  <si>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</si>
  <si>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</si>
  <si>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</si>
  <si>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</si>
  <si>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</si>
  <si>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</si>
  <si>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</si>
  <si>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</si>
  <si>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</si>
  <si>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</si>
  <si>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</si>
  <si>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</si>
  <si>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</si>
  <si>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</si>
  <si>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</si>
  <si>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</si>
  <si>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</si>
  <si>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</si>
  <si>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</si>
  <si>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</si>
  <si>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</si>
  <si>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</si>
  <si>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</si>
  <si>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</si>
  <si>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</si>
  <si>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</si>
  <si>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</si>
  <si>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</si>
  <si>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</si>
  <si>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</si>
  <si>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</si>
  <si>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</si>
  <si>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</si>
  <si>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</si>
  <si>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</si>
  <si>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</si>
  <si>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</si>
  <si>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</si>
  <si>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</si>
  <si>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</si>
  <si>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</si>
  <si>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</si>
  <si>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</si>
  <si>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</si>
  <si>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</si>
  <si>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</si>
  <si>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</si>
  <si>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</si>
  <si>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</si>
  <si>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</si>
  <si>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</si>
  <si>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</si>
  <si>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</si>
  <si>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</si>
  <si>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</si>
  <si>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</si>
  <si>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</si>
  <si>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</si>
  <si>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</si>
  <si>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</si>
  <si>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</si>
  <si>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</si>
  <si>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</si>
  <si>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</si>
  <si>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</si>
  <si>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</si>
  <si>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</si>
  <si>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</si>
  <si>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</si>
  <si>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</si>
  <si>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</si>
  <si>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</si>
  <si>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</si>
  <si>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</si>
  <si>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</si>
  <si>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</si>
  <si>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</si>
  <si>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</si>
  <si>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</si>
  <si>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</si>
  <si>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</si>
  <si>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</si>
  <si>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</si>
  <si>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</si>
  <si>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</si>
  <si>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</si>
  <si>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</si>
  <si>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</si>
  <si>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</si>
  <si>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</si>
  <si>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</si>
  <si>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</si>
  <si>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</si>
  <si>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</si>
  <si>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</si>
  <si>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</si>
  <si>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</si>
  <si>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</si>
  <si>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</si>
  <si>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</si>
  <si>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</si>
  <si>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</si>
  <si>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</si>
  <si>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</si>
  <si>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</si>
  <si>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</si>
  <si>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</si>
  <si>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</si>
  <si>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</si>
  <si>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</si>
  <si>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</si>
  <si>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</si>
  <si>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</si>
  <si>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</si>
  <si>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</si>
  <si>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</si>
  <si>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</si>
  <si>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</si>
  <si>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</si>
  <si>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</si>
  <si>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</si>
  <si>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</si>
  <si>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</si>
  <si>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</si>
  <si>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</si>
  <si>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</si>
  <si>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</si>
  <si>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</si>
  <si>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</si>
  <si>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</si>
  <si>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</si>
  <si>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</si>
  <si>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</si>
  <si>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</si>
  <si>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</si>
  <si>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</si>
  <si>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</si>
  <si>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</si>
  <si>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</si>
  <si>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</si>
  <si>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</si>
  <si>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</si>
  <si>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</si>
  <si>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</si>
  <si>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</si>
  <si>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</si>
  <si>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</si>
  <si>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</si>
  <si>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</si>
  <si>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</si>
  <si>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</si>
  <si>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</si>
  <si>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</si>
  <si>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</si>
  <si>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</si>
  <si>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</si>
  <si>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</si>
  <si>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</si>
  <si>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</si>
  <si>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</si>
  <si>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</si>
  <si>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</si>
  <si>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</si>
  <si>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</si>
  <si>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</si>
  <si>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</si>
  <si>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</si>
  <si>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</si>
  <si>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</si>
  <si>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</si>
  <si>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</si>
  <si>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</si>
  <si>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</si>
  <si>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</si>
  <si>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</si>
  <si>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</si>
  <si>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</si>
  <si>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</si>
  <si>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</si>
  <si>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</si>
  <si>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</si>
  <si>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</si>
  <si>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</si>
  <si>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</si>
  <si>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</si>
  <si>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</si>
  <si>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</si>
  <si>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</si>
  <si>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</si>
  <si>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</si>
  <si>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</si>
  <si>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</si>
  <si>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</si>
  <si>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</si>
  <si>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</si>
  <si>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</si>
  <si>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</si>
  <si>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</si>
  <si>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</si>
  <si>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</si>
  <si>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</si>
  <si>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</si>
  <si>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</si>
  <si>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</si>
  <si>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</si>
  <si>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</si>
  <si>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</si>
  <si>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</si>
  <si>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</si>
  <si>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</si>
  <si>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</si>
  <si>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</si>
  <si>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</si>
  <si>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</si>
  <si>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</si>
  <si>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</si>
  <si>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</si>
  <si>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</si>
  <si>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</si>
  <si>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</si>
  <si>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</si>
  <si>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</si>
  <si>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</si>
  <si>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</si>
  <si>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</si>
  <si>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</si>
  <si>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</si>
  <si>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</si>
  <si>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</si>
  <si>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</si>
  <si>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</si>
  <si>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</si>
  <si>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</si>
  <si>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</si>
  <si>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</si>
  <si>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</si>
  <si>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</si>
  <si>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</si>
  <si>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</si>
  <si>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</si>
  <si>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</si>
  <si>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</si>
  <si>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</si>
  <si>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</si>
  <si>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</si>
  <si>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</si>
  <si>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</si>
  <si>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</si>
  <si>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</si>
  <si>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</si>
  <si>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</si>
  <si>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</si>
  <si>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</si>
  <si>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</si>
  <si>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</si>
  <si>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</si>
  <si>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</si>
  <si>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</si>
  <si>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</si>
  <si>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</si>
  <si>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</si>
  <si>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</si>
  <si>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</si>
  <si>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</si>
  <si>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</si>
  <si>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</si>
  <si>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</si>
  <si>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</si>
  <si>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</si>
  <si>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</si>
  <si>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</si>
  <si>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</si>
  <si>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</si>
  <si>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</si>
  <si>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</si>
  <si>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</si>
  <si>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</si>
  <si>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</si>
  <si>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</si>
  <si>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</si>
  <si>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</si>
  <si>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</si>
  <si>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</si>
  <si>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</si>
  <si>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</si>
  <si>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</si>
  <si>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</si>
  <si>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</si>
  <si>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</si>
  <si>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</si>
  <si>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</si>
  <si>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</si>
  <si>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</si>
  <si>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</si>
  <si>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</si>
  <si>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</si>
  <si>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</si>
  <si>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</si>
  <si>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</si>
  <si>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</si>
  <si>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</si>
  <si>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</si>
  <si>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</si>
  <si>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</si>
  <si>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</si>
  <si>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</si>
  <si>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</si>
  <si>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</si>
  <si>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</si>
  <si>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</si>
  <si>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</si>
  <si>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</si>
  <si>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</si>
  <si>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</si>
  <si>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</si>
  <si>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</si>
  <si>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</si>
  <si>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</si>
  <si>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</si>
  <si>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</si>
  <si>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</si>
  <si>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</si>
  <si>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</si>
  <si>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</si>
  <si>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</si>
  <si>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</si>
  <si>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</si>
  <si>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</si>
  <si>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</si>
  <si>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</si>
  <si>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</si>
  <si>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</si>
  <si>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</si>
  <si>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</si>
  <si>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</si>
  <si>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</si>
  <si>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</si>
  <si>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</si>
  <si>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</si>
  <si>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</si>
  <si>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</si>
  <si>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</si>
  <si>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</si>
  <si>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</si>
  <si>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</si>
  <si>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</si>
  <si>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</si>
  <si>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</si>
  <si>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</si>
  <si>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</si>
  <si>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</si>
  <si>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</si>
  <si>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</si>
  <si>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</si>
  <si>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</si>
  <si>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</si>
  <si>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</si>
  <si>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</si>
  <si>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</si>
  <si>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</si>
  <si>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</si>
  <si>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</si>
  <si>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</si>
  <si>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</si>
  <si>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</si>
  <si>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</si>
  <si>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</si>
  <si>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</si>
  <si>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</si>
  <si>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</si>
  <si>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</si>
  <si>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</si>
  <si>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</si>
  <si>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</si>
  <si>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</si>
  <si>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</si>
  <si>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</si>
  <si>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</si>
  <si>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</si>
  <si>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</si>
  <si>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</si>
  <si>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</si>
  <si>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</si>
  <si>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</si>
  <si>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</si>
  <si>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</si>
  <si>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</si>
  <si>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</si>
  <si>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</si>
  <si>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</si>
  <si>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</si>
  <si>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</si>
  <si>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</si>
  <si>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</si>
  <si>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</si>
  <si>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</si>
  <si>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</si>
  <si>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</si>
  <si>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</si>
  <si>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</si>
  <si>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</si>
  <si>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</si>
  <si>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</si>
  <si>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</si>
  <si>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</si>
  <si>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</si>
  <si>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</si>
  <si>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</si>
  <si>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</si>
  <si>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</si>
  <si>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</si>
  <si>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</si>
  <si>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</si>
  <si>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</si>
  <si>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</si>
  <si>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</si>
  <si>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</si>
  <si>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</si>
  <si>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</si>
  <si>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</si>
  <si>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</si>
  <si>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</si>
  <si>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</si>
  <si>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</si>
  <si>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</si>
  <si>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</si>
  <si>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</si>
  <si>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</si>
  <si>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</si>
  <si>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</si>
  <si>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</si>
  <si>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</si>
  <si>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</si>
  <si>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</si>
  <si>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</si>
  <si>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</si>
  <si>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</si>
  <si>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</si>
  <si>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</si>
  <si>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</si>
  <si>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</si>
  <si>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</si>
  <si>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</si>
  <si>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</si>
  <si>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</si>
  <si>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</si>
  <si>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</si>
  <si>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</si>
  <si>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</si>
  <si>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</si>
  <si>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</si>
  <si>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</si>
  <si>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</si>
  <si>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</si>
  <si>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</si>
  <si>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</si>
  <si>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</si>
  <si>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</si>
  <si>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</si>
  <si>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</si>
  <si>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</si>
  <si>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</si>
  <si>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</si>
  <si>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</si>
  <si>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</si>
  <si>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</si>
  <si>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</si>
  <si>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</si>
  <si>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</si>
  <si>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</si>
  <si>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</si>
  <si>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</si>
  <si>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</si>
  <si>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</si>
  <si>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</si>
  <si>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</si>
  <si>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</si>
  <si>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</si>
  <si>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</si>
  <si>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</si>
  <si>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</si>
  <si>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</si>
  <si>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</si>
  <si>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</si>
  <si>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</si>
  <si>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</si>
  <si>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</si>
  <si>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</si>
  <si>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</si>
  <si>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</si>
  <si>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</si>
  <si>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</si>
  <si>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</si>
  <si>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</si>
  <si>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</si>
  <si>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</si>
  <si>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</si>
  <si>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</si>
  <si>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</si>
  <si>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</si>
  <si>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</si>
  <si>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</si>
  <si>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</si>
  <si>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</si>
  <si>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</si>
  <si>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</si>
  <si>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</si>
  <si>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</si>
  <si>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</si>
  <si>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</si>
  <si>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</si>
  <si>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</si>
  <si>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</si>
  <si>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</si>
  <si>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</si>
  <si>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</si>
  <si>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</si>
  <si>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</si>
  <si>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</si>
  <si>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</si>
  <si>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</si>
  <si>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</si>
  <si>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</si>
  <si>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</si>
  <si>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</si>
  <si>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</si>
  <si>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</si>
  <si>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</si>
  <si>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</si>
  <si>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</si>
  <si>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</si>
  <si>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</si>
  <si>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</si>
  <si>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</si>
  <si>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</si>
  <si>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</si>
  <si>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</si>
  <si>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</si>
  <si>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</si>
  <si>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</si>
  <si>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</si>
  <si>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</si>
  <si>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</si>
  <si>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</si>
  <si>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</si>
  <si>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</si>
  <si>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</si>
  <si>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</si>
  <si>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</si>
  <si>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</si>
  <si>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</si>
  <si>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</si>
  <si>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</si>
  <si>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</si>
  <si>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</si>
  <si>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</si>
  <si>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</si>
  <si>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</si>
  <si>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</si>
  <si>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</si>
  <si>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</si>
  <si>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</si>
  <si>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</si>
  <si>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</si>
  <si>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</si>
  <si>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</si>
  <si>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</si>
  <si>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</si>
  <si>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</si>
  <si>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</si>
  <si>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</si>
  <si>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</si>
  <si>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</si>
  <si>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</si>
  <si>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</si>
  <si>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</si>
  <si>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</si>
  <si>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</si>
  <si>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</si>
  <si>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</si>
  <si>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</si>
  <si>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</si>
  <si>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</si>
  <si>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</si>
  <si>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</si>
  <si>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</si>
  <si>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</si>
  <si>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</si>
  <si>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</si>
  <si>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</si>
  <si>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</si>
  <si>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</si>
  <si>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</si>
  <si>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</si>
  <si>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</si>
  <si>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</si>
  <si>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</si>
  <si>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</si>
  <si>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</si>
  <si>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</si>
  <si>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</si>
  <si>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</si>
  <si>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</si>
  <si>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</si>
  <si>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</si>
  <si>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</si>
  <si>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</si>
  <si>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</si>
  <si>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</si>
  <si>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</si>
  <si>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</si>
  <si>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</si>
  <si>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</si>
  <si>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</si>
  <si>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</si>
  <si>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</si>
  <si>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</si>
  <si>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</si>
  <si>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</si>
  <si>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</si>
  <si>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</si>
  <si>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</si>
  <si>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</si>
  <si>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</si>
  <si>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</si>
  <si>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</si>
  <si>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</si>
  <si>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</si>
  <si>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</si>
  <si>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</si>
  <si>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</si>
  <si>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</si>
  <si>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</si>
  <si>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</si>
  <si>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</si>
  <si>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</si>
  <si>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</si>
  <si>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</si>
  <si>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</si>
  <si>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</si>
  <si>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</si>
  <si>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</si>
  <si>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</si>
  <si>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</si>
  <si>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</si>
  <si>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</si>
  <si>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</si>
  <si>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</si>
  <si>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</si>
  <si>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</si>
  <si>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</si>
  <si>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</si>
  <si>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</si>
  <si>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</si>
  <si>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</si>
  <si>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</si>
  <si>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</si>
  <si>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</si>
  <si>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</si>
  <si>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</si>
  <si>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</si>
  <si>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</si>
  <si>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</si>
  <si>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</si>
  <si>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</si>
  <si>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</si>
  <si>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</si>
  <si>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</si>
  <si>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</si>
  <si>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</si>
  <si>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</si>
  <si>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</si>
  <si>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</si>
  <si>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</si>
  <si>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</si>
  <si>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</si>
  <si>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</si>
  <si>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</si>
  <si>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</si>
  <si>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</si>
  <si>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</si>
  <si>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</si>
  <si>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</si>
  <si>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</si>
  <si>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</si>
  <si>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</si>
  <si>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</si>
  <si>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</si>
  <si>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</si>
  <si>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</si>
  <si>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</si>
  <si>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</si>
  <si>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</si>
  <si>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</si>
  <si>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</si>
  <si>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</si>
  <si>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</si>
  <si>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</si>
  <si>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</si>
  <si>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</si>
  <si>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</si>
  <si>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</si>
  <si>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</si>
  <si>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</si>
  <si>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</si>
  <si>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</si>
  <si>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</si>
  <si>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</si>
  <si>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</si>
  <si>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</si>
  <si>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</si>
  <si>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</si>
  <si>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</si>
  <si>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</si>
  <si>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</si>
  <si>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</si>
  <si>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</si>
  <si>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</si>
  <si>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</si>
  <si>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</si>
  <si>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</si>
  <si>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</si>
  <si>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</si>
  <si>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</si>
  <si>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</si>
  <si>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</si>
  <si>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</si>
  <si>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</si>
  <si>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</si>
  <si>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</si>
  <si>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</si>
  <si>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</si>
  <si>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</si>
  <si>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</si>
  <si>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</si>
  <si>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</si>
  <si>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</si>
  <si>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</si>
  <si>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</si>
  <si>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</si>
  <si>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</si>
  <si>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</si>
  <si>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</si>
  <si>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</si>
  <si>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</si>
  <si>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</si>
  <si>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</si>
  <si>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</si>
  <si>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</si>
  <si>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</si>
  <si>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</si>
  <si>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</si>
  <si>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</si>
  <si>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</si>
  <si>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</si>
  <si>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</si>
  <si>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</si>
  <si>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</si>
  <si>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</si>
  <si>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</si>
  <si>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</si>
  <si>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</si>
  <si>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</si>
  <si>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</si>
  <si>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</si>
  <si>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</si>
  <si>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</si>
  <si>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</si>
  <si>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</si>
  <si>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</si>
  <si>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</si>
  <si>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</si>
  <si>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</si>
  <si>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</si>
  <si>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</si>
  <si>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</si>
  <si>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</si>
  <si>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</si>
  <si>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</si>
  <si>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</si>
  <si>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</si>
  <si>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</si>
  <si>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</si>
  <si>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</si>
  <si>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</si>
  <si>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</si>
  <si>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</si>
  <si>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</si>
  <si>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</si>
  <si>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</si>
  <si>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</si>
  <si>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</si>
  <si>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</si>
  <si>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</si>
  <si>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</si>
  <si>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</si>
  <si>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</si>
  <si>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</si>
  <si>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</si>
  <si>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</si>
  <si>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</si>
  <si>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</si>
  <si>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</si>
  <si>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</si>
  <si>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</si>
  <si>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</si>
  <si>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</si>
  <si>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</si>
  <si>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</si>
  <si>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</si>
  <si>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</si>
  <si>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</si>
  <si>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</si>
  <si>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</si>
  <si>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</si>
  <si>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</si>
  <si>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</si>
  <si>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</si>
  <si>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</si>
  <si>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</si>
  <si>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</si>
  <si>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</si>
  <si>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</si>
  <si>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</si>
  <si>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</si>
  <si>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</si>
  <si>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</si>
  <si>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</si>
  <si>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</si>
  <si>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</si>
  <si>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</si>
  <si>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</si>
  <si>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</si>
  <si>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</si>
  <si>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</si>
  <si>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</si>
  <si>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</si>
  <si>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</si>
  <si>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</si>
  <si>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</si>
  <si>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</si>
  <si>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</si>
  <si>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</si>
  <si>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</si>
  <si>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</si>
  <si>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</si>
  <si>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</si>
  <si>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</si>
  <si>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</si>
  <si>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</si>
  <si>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</si>
  <si>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</si>
  <si>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</si>
  <si>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</si>
  <si>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</si>
  <si>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</si>
  <si>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</si>
  <si>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</si>
  <si>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</si>
  <si>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</si>
  <si>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</si>
  <si>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</si>
  <si>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</si>
  <si>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</si>
  <si>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</si>
  <si>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</si>
  <si>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</si>
  <si>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</si>
  <si>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</si>
  <si>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</si>
  <si>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</si>
  <si>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</si>
  <si>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</si>
  <si>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</si>
  <si>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</si>
  <si>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</si>
  <si>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</si>
  <si>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</si>
  <si>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</si>
  <si>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</si>
  <si>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</si>
  <si>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</si>
  <si>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</si>
  <si>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</si>
  <si>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</si>
  <si>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</si>
  <si>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</si>
  <si>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</si>
  <si>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</si>
  <si>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</si>
  <si>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</si>
  <si>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</si>
  <si>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</si>
  <si>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</si>
  <si>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</si>
  <si>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</si>
  <si>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</si>
  <si>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</si>
  <si>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</si>
  <si>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</si>
  <si>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</si>
  <si>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</si>
  <si>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</si>
  <si>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</si>
  <si>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</si>
  <si>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</si>
  <si>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</si>
  <si>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</si>
  <si>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</si>
  <si>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</si>
  <si>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</si>
  <si>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</si>
  <si>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</si>
  <si>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</si>
  <si>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</si>
  <si>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</si>
  <si>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</si>
  <si>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</si>
  <si>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</si>
  <si>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</si>
  <si>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</si>
  <si>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</si>
  <si>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</si>
  <si>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</si>
  <si>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</si>
  <si>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</si>
  <si>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</si>
  <si>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</si>
  <si>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</si>
  <si>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</si>
  <si>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</si>
  <si>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</si>
  <si>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</si>
  <si>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</si>
  <si>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</si>
  <si>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</si>
  <si>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</si>
  <si>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</si>
  <si>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</si>
  <si>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</si>
  <si>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</si>
  <si>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</si>
  <si>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</si>
  <si>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</si>
  <si>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</si>
  <si>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</si>
  <si>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</si>
  <si>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</si>
  <si>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</si>
  <si>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</si>
  <si>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</si>
  <si>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</si>
  <si>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</si>
  <si>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</si>
  <si>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</si>
  <si>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</si>
  <si>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</si>
  <si>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</si>
  <si>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</si>
  <si>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</si>
  <si>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</si>
  <si>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</si>
  <si>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</si>
  <si>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</si>
  <si>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</si>
  <si>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</si>
  <si>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</si>
  <si>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</si>
  <si>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</si>
  <si>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</si>
  <si>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</si>
  <si>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</si>
  <si>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</si>
  <si>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</si>
  <si>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</si>
  <si>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</si>
  <si>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</si>
  <si>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</si>
  <si>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</si>
  <si>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</si>
  <si>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</si>
  <si>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</si>
  <si>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</si>
  <si>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</si>
  <si>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</si>
  <si>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</si>
  <si>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</si>
  <si>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</si>
  <si>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</si>
  <si>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</si>
  <si>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</si>
  <si>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</si>
  <si>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</si>
  <si>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</si>
  <si>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</si>
  <si>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</si>
  <si>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</si>
  <si>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</si>
  <si>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</si>
  <si>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</si>
  <si>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</si>
  <si>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</si>
  <si>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</si>
  <si>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</si>
  <si>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</si>
  <si>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</si>
  <si>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</si>
  <si>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</si>
  <si>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</si>
  <si>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</si>
  <si>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</si>
  <si>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</si>
  <si>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</si>
  <si>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</si>
  <si>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</si>
  <si>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</si>
  <si>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</si>
  <si>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</si>
  <si>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</si>
  <si>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</si>
  <si>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</si>
  <si>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</si>
  <si>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</si>
  <si>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</si>
  <si>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</si>
  <si>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</si>
  <si>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</si>
  <si>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</si>
  <si>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</si>
  <si>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</si>
  <si>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</si>
  <si>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</si>
  <si>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</si>
  <si>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</si>
  <si>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</si>
  <si>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</si>
  <si>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</si>
  <si>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</si>
  <si>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</si>
  <si>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</si>
  <si>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</si>
  <si>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</si>
  <si>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</si>
  <si>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</si>
  <si>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</si>
  <si>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</si>
  <si>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</si>
  <si>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</si>
  <si>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</si>
  <si>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</si>
  <si>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</si>
  <si>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</si>
  <si>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</si>
  <si>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</si>
  <si>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</si>
  <si>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</si>
  <si>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</si>
  <si>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</si>
  <si>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</si>
  <si>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</si>
  <si>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</si>
  <si>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</si>
  <si>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</si>
  <si>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</si>
  <si>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</si>
  <si>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</si>
  <si>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</si>
  <si>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</si>
  <si>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</si>
  <si>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</si>
  <si>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</si>
  <si>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</si>
  <si>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</si>
  <si>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</si>
  <si>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</si>
  <si>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</si>
  <si>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</si>
  <si>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</si>
  <si>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</si>
  <si>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</si>
  <si>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</si>
  <si>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</si>
  <si>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</si>
  <si>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</si>
  <si>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</si>
  <si>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</si>
  <si>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</si>
  <si>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</si>
  <si>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</si>
  <si>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</si>
  <si>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</si>
  <si>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</si>
  <si>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</si>
  <si>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</si>
  <si>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</si>
  <si>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</si>
  <si>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</si>
  <si>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</si>
  <si>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</si>
  <si>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</si>
  <si>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</si>
  <si>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</si>
  <si>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</si>
  <si>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</si>
  <si>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</si>
  <si>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</si>
  <si>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</si>
  <si>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</si>
  <si>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</si>
  <si>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</si>
  <si>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</si>
  <si>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</si>
  <si>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</si>
  <si>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</si>
  <si>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</si>
  <si>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</si>
  <si>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</si>
  <si>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</si>
  <si>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</si>
  <si>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</si>
  <si>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</si>
  <si>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</si>
  <si>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</si>
  <si>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</si>
  <si>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</si>
  <si>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</si>
  <si>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</si>
  <si>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</si>
  <si>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</si>
  <si>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</si>
  <si>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</si>
  <si>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</si>
  <si>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</si>
  <si>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</si>
  <si>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</si>
  <si>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</si>
  <si>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</si>
  <si>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</si>
  <si>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</si>
  <si>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</si>
  <si>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</si>
  <si>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</si>
  <si>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</si>
  <si>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</si>
  <si>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</si>
  <si>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</si>
  <si>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</si>
  <si>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</si>
  <si>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</si>
  <si>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</si>
  <si>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</si>
  <si>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</si>
  <si>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</si>
  <si>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</si>
  <si>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</si>
  <si>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</si>
  <si>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</si>
  <si>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</si>
  <si>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</si>
  <si>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</si>
  <si>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</si>
  <si>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</si>
  <si>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</si>
  <si>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</si>
  <si>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</si>
  <si>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</si>
  <si>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</si>
  <si>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</si>
  <si>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</si>
  <si>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</si>
  <si>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</si>
  <si>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</si>
  <si>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</si>
  <si>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</si>
  <si>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</si>
  <si>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</si>
  <si>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</si>
  <si>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</si>
  <si>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</si>
  <si>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</si>
  <si>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</si>
  <si>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</si>
  <si>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</si>
  <si>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</si>
  <si>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</si>
  <si>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</si>
  <si>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</si>
  <si>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</si>
  <si>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</si>
  <si>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</si>
  <si>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</si>
  <si>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</si>
  <si>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</si>
  <si>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</si>
  <si>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</si>
  <si>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</si>
  <si>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</si>
  <si>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</si>
  <si>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</si>
  <si>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</si>
  <si>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</si>
  <si>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</si>
  <si>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</si>
  <si>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</si>
  <si>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</si>
  <si>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</si>
  <si>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</si>
  <si>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</si>
  <si>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</si>
  <si>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</si>
  <si>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</si>
  <si>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</si>
  <si>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</si>
  <si>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</si>
  <si>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</si>
  <si>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</si>
  <si>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</si>
  <si>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</si>
  <si>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</si>
  <si>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</si>
  <si>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</si>
  <si>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</si>
  <si>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</si>
  <si>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</si>
  <si>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</si>
  <si>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</si>
  <si>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</si>
  <si>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</si>
  <si>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</si>
  <si>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</si>
  <si>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</si>
  <si>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</si>
  <si>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</si>
  <si>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</si>
  <si>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</si>
  <si>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</si>
  <si>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</si>
  <si>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</si>
  <si>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</si>
  <si>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</si>
  <si>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</si>
  <si>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</si>
  <si>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</si>
  <si>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</si>
  <si>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</si>
  <si>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</si>
  <si>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</si>
  <si>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</si>
  <si>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</si>
  <si>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</si>
  <si>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</si>
  <si>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</si>
  <si>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</si>
  <si>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</si>
  <si>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</si>
  <si>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</si>
  <si>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</si>
  <si>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</si>
  <si>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</si>
  <si>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</si>
  <si>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</si>
  <si>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</si>
  <si>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</si>
  <si>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</si>
  <si>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</si>
  <si>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</si>
  <si>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</si>
  <si>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</si>
  <si>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</si>
  <si>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</si>
  <si>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</si>
  <si>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</si>
  <si>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</si>
  <si>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</si>
  <si>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</si>
  <si>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</si>
  <si>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</si>
  <si>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</si>
  <si>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</si>
  <si>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</si>
  <si>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</si>
  <si>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</si>
  <si>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</si>
  <si>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</si>
  <si>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</si>
  <si>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</si>
  <si>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</si>
  <si>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</si>
  <si>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</si>
  <si>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</si>
  <si>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</si>
  <si>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</si>
  <si>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</si>
  <si>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</si>
  <si>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</si>
  <si>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</si>
  <si>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</si>
  <si>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</si>
  <si>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</si>
  <si>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</si>
  <si>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</si>
  <si>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</si>
  <si>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</si>
  <si>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</si>
  <si>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</si>
  <si>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</si>
  <si>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</si>
  <si>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</si>
  <si>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</si>
  <si>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</si>
  <si>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</si>
  <si>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</si>
  <si>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</si>
  <si>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</si>
  <si>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</si>
  <si>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</si>
  <si>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</si>
  <si>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</si>
  <si>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</si>
  <si>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</si>
  <si>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</si>
  <si>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</si>
  <si>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</si>
  <si>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</si>
  <si>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</si>
  <si>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</si>
  <si>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</si>
  <si>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</si>
  <si>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</si>
  <si>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</si>
  <si>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</si>
  <si>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</si>
  <si>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</si>
  <si>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</si>
  <si>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</si>
  <si>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</si>
  <si>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</si>
  <si>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</si>
  <si>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</si>
  <si>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</si>
  <si>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</si>
  <si>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</si>
  <si>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</si>
  <si>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</si>
  <si>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</si>
  <si>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</si>
  <si>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</si>
  <si>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</si>
  <si>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</si>
  <si>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</si>
  <si>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</si>
  <si>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</si>
  <si>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</si>
  <si>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</si>
  <si>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</si>
  <si>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</si>
  <si>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</si>
  <si>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</si>
  <si>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</si>
  <si>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</si>
  <si>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</si>
  <si>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</si>
  <si>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</si>
  <si>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</si>
  <si>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</si>
  <si>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</si>
  <si>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</si>
  <si>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</si>
  <si>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</si>
  <si>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</si>
  <si>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</si>
  <si>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</si>
  <si>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</si>
  <si>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</si>
  <si>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</si>
  <si>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</si>
  <si>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</si>
  <si>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</si>
  <si>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</si>
  <si>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</si>
  <si>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</si>
  <si>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</si>
  <si>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</si>
  <si>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</si>
  <si>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</si>
  <si>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</si>
  <si>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</si>
  <si>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</si>
  <si>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</si>
  <si>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</si>
  <si>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</si>
  <si>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</si>
  <si>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</si>
  <si>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</si>
  <si>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</si>
  <si>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</si>
  <si>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</si>
  <si>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</si>
  <si>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</si>
  <si>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</si>
  <si>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</si>
  <si>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</si>
  <si>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</si>
  <si>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</si>
  <si>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</si>
  <si>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</si>
  <si>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</si>
  <si>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</si>
  <si>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</si>
  <si>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</si>
  <si>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</si>
  <si>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</si>
  <si>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</si>
  <si>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</si>
  <si>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</si>
  <si>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</si>
  <si>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</si>
  <si>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</si>
  <si>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</si>
  <si>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</si>
  <si>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</si>
  <si>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</si>
  <si>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</si>
  <si>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</si>
  <si>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</si>
  <si>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</si>
  <si>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</si>
  <si>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</si>
  <si>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</si>
  <si>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</si>
  <si>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</si>
  <si>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</si>
  <si>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</si>
  <si>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</si>
  <si>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</si>
  <si>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</si>
  <si>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</si>
  <si>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</si>
  <si>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</si>
  <si>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</si>
  <si>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</si>
  <si>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</si>
  <si>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</si>
  <si>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</si>
  <si>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</si>
  <si>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</si>
  <si>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</si>
  <si>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</si>
  <si>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</si>
  <si>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</si>
  <si>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</si>
  <si>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</si>
  <si>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</si>
  <si>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</si>
  <si>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</si>
  <si>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</si>
  <si>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</si>
  <si>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</si>
  <si>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</si>
  <si>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</si>
  <si>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</si>
  <si>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</si>
  <si>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</si>
  <si>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</si>
  <si>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</si>
  <si>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</si>
  <si>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</si>
  <si>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</si>
  <si>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</si>
  <si>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</si>
  <si>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</si>
  <si>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</si>
  <si>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</si>
  <si>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</si>
  <si>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</si>
  <si>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</si>
  <si>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</si>
  <si>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</si>
  <si>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</si>
  <si>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</si>
  <si>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</si>
  <si>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</si>
  <si>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</si>
  <si>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</si>
  <si>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</si>
  <si>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</si>
  <si>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</si>
  <si>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</si>
  <si>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</si>
  <si>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</si>
  <si>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</si>
  <si>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</si>
  <si>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</si>
  <si>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</si>
  <si>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</si>
  <si>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</si>
  <si>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</si>
  <si>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</si>
  <si>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</si>
  <si>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</si>
  <si>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</si>
  <si>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</si>
  <si>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</si>
  <si>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</si>
  <si>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</si>
  <si>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</si>
  <si>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</si>
  <si>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</si>
  <si>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</si>
  <si>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</si>
  <si>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</si>
  <si>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</si>
  <si>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</si>
  <si>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</si>
  <si>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</si>
  <si>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</si>
  <si>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</si>
  <si>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</si>
  <si>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</si>
  <si>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</si>
  <si>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</si>
  <si>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</si>
  <si>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</si>
  <si>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</si>
  <si>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</si>
  <si>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</si>
  <si>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</si>
  <si>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</si>
  <si>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</si>
  <si>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</si>
  <si>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</si>
  <si>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</si>
  <si>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</si>
  <si>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</si>
  <si>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</si>
  <si>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</si>
  <si>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</si>
  <si>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</si>
  <si>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</si>
  <si>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</si>
  <si>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</si>
  <si>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</si>
  <si>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</si>
  <si>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</si>
  <si>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</si>
  <si>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</si>
  <si>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</si>
  <si>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</si>
  <si>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</si>
  <si>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</si>
  <si>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</si>
  <si>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</si>
  <si>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</si>
  <si>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</si>
  <si>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</si>
  <si>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</si>
  <si>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</si>
  <si>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</si>
  <si>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</si>
  <si>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</si>
  <si>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</si>
  <si>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</si>
  <si>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</si>
  <si>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</si>
  <si>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</si>
  <si>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</si>
  <si>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</si>
  <si>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</si>
  <si>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</si>
  <si>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</si>
  <si>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</si>
  <si>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</si>
  <si>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</si>
  <si>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</si>
  <si>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</si>
  <si>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</si>
  <si>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</si>
  <si>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</si>
  <si>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</si>
  <si>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</si>
  <si>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</si>
  <si>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</si>
  <si>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</si>
  <si>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</si>
  <si>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</si>
  <si>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</si>
  <si>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</si>
  <si>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</si>
  <si>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</si>
  <si>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</si>
  <si>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</si>
  <si>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</si>
  <si>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</si>
  <si>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</si>
  <si>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</si>
  <si>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</si>
  <si>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</si>
  <si>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</si>
  <si>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</si>
  <si>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</si>
  <si>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</si>
  <si>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</si>
  <si>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</si>
  <si>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</si>
  <si>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</si>
  <si>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</si>
  <si>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</si>
  <si>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</si>
  <si>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</si>
  <si>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</si>
  <si>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</si>
  <si>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</si>
  <si>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</si>
  <si>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</si>
  <si>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</si>
  <si>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</si>
  <si>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</si>
  <si>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</si>
  <si>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</si>
  <si>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</si>
  <si>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</si>
  <si>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</si>
  <si>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</si>
  <si>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</si>
  <si>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</si>
  <si>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</si>
  <si>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</si>
  <si>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</si>
  <si>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</si>
  <si>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</si>
  <si>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</si>
  <si>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</si>
  <si>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</si>
  <si>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</si>
  <si>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</si>
  <si>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</si>
  <si>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</si>
  <si>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</si>
  <si>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</si>
  <si>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</si>
  <si>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</si>
  <si>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</si>
  <si>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</si>
  <si>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</si>
  <si>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</si>
  <si>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</si>
  <si>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</si>
  <si>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</si>
  <si>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</si>
  <si>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</si>
  <si>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</si>
  <si>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</si>
  <si>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</si>
  <si>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</si>
  <si>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</si>
  <si>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</si>
  <si>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</si>
  <si>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</si>
  <si>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</si>
  <si>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</si>
  <si>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</si>
  <si>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</si>
  <si>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</si>
  <si>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</si>
  <si>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</si>
  <si>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</si>
  <si>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</si>
  <si>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</si>
  <si>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</si>
  <si>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</si>
  <si>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</si>
  <si>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</si>
  <si>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</si>
  <si>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</si>
  <si>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</si>
  <si>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</si>
  <si>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</si>
  <si>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</si>
  <si>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</si>
  <si>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</si>
  <si>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</si>
  <si>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</si>
  <si>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</si>
  <si>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</si>
  <si>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</si>
  <si>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</si>
  <si>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</si>
  <si>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</si>
  <si>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</si>
  <si>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</si>
  <si>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</si>
  <si>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</si>
  <si>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</si>
  <si>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</si>
  <si>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</si>
  <si>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</si>
  <si>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</si>
  <si>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</si>
  <si>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</si>
  <si>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</si>
  <si>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</si>
  <si>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</si>
  <si>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</si>
  <si>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</si>
  <si>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</si>
  <si>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</si>
  <si>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</si>
  <si>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</si>
  <si>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</si>
  <si>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</si>
  <si>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</si>
  <si>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</si>
  <si>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</si>
  <si>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</si>
  <si>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</si>
  <si>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</si>
  <si>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</si>
  <si>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</si>
  <si>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</si>
  <si>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</si>
  <si>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</si>
  <si>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</si>
  <si>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</si>
  <si>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</si>
  <si>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</si>
  <si>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</si>
  <si>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</si>
  <si>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</si>
  <si>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</si>
  <si>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</si>
  <si>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</si>
  <si>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</si>
  <si>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</si>
  <si>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</si>
  <si>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</si>
  <si>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</si>
  <si>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</si>
  <si>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</si>
  <si>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</si>
  <si>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</si>
  <si>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</si>
  <si>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</si>
  <si>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</si>
  <si>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</si>
  <si>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</si>
  <si>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</si>
  <si>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</si>
  <si>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</si>
  <si>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</si>
  <si>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</si>
  <si>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</si>
  <si>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</si>
  <si>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</si>
  <si>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</si>
  <si>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</si>
  <si>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</si>
  <si>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</si>
  <si>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</si>
  <si>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</si>
  <si>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</si>
  <si>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</si>
  <si>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</si>
  <si>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</si>
  <si>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</si>
  <si>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</si>
  <si>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</si>
  <si>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</si>
  <si>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</si>
  <si>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</si>
  <si>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</si>
  <si>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</si>
  <si>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</si>
  <si>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</si>
  <si>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</si>
  <si>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</si>
  <si>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</si>
  <si>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</si>
  <si>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</si>
  <si>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</si>
  <si>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</si>
  <si>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</si>
  <si>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</si>
  <si>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</si>
  <si>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</si>
  <si>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</si>
  <si>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</si>
  <si>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</si>
  <si>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</si>
  <si>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</si>
  <si>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</si>
  <si>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</si>
  <si>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</si>
  <si>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</si>
  <si>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</si>
  <si>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</si>
  <si>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</si>
  <si>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</si>
  <si>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</si>
  <si>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</si>
  <si>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</si>
  <si>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</si>
  <si>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</si>
  <si>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</si>
  <si>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</si>
  <si>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</si>
  <si>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</si>
  <si>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</si>
  <si>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</si>
  <si>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</si>
  <si>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</si>
  <si>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</si>
  <si>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</si>
  <si>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</si>
  <si>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</si>
  <si>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</si>
  <si>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</si>
  <si>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</si>
  <si>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</si>
  <si>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</si>
  <si>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</si>
  <si>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</si>
  <si>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</si>
  <si>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</si>
  <si>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</si>
  <si>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</si>
  <si>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</si>
  <si>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</si>
  <si>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</si>
  <si>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</si>
  <si>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</si>
  <si>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</si>
  <si>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</si>
  <si>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</si>
  <si>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</si>
  <si>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</si>
  <si>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</si>
  <si>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</si>
  <si>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</si>
  <si>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</si>
  <si>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</si>
  <si>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</si>
  <si>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</si>
  <si>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</si>
  <si>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</si>
  <si>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</si>
  <si>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</si>
  <si>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</si>
  <si>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</si>
  <si>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</si>
  <si>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</si>
  <si>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</si>
  <si>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</si>
  <si>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</si>
  <si>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</si>
  <si>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</si>
  <si>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</si>
  <si>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</si>
  <si>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</si>
  <si>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</si>
  <si>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</si>
  <si>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</si>
  <si>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</si>
  <si>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</si>
  <si>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</si>
  <si>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</si>
  <si>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</si>
  <si>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</si>
  <si>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</si>
  <si>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</si>
  <si>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</si>
  <si>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</si>
  <si>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</si>
  <si>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</si>
  <si>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</si>
  <si>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</si>
  <si>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</si>
  <si>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</si>
  <si>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</si>
  <si>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</si>
  <si>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</si>
  <si>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</si>
  <si>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</si>
  <si>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</si>
  <si>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</si>
  <si>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</si>
  <si>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</si>
  <si>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</si>
  <si>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</si>
  <si>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</si>
  <si>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</si>
  <si>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</si>
  <si>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</si>
  <si>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</si>
  <si>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</si>
  <si>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</si>
  <si>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</si>
  <si>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</si>
  <si>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</si>
  <si>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</si>
  <si>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</si>
  <si>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</si>
  <si>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</si>
  <si>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</si>
  <si>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</si>
  <si>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</si>
  <si>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</si>
  <si>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</si>
  <si>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</si>
  <si>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</si>
  <si>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</si>
  <si>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</si>
  <si>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</si>
  <si>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</si>
  <si>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</si>
  <si>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</si>
  <si>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</si>
  <si>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</si>
  <si>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</si>
  <si>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</si>
  <si>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</si>
  <si>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</si>
  <si>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</si>
  <si>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</si>
  <si>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</si>
  <si>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</si>
  <si>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</si>
  <si>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</si>
  <si>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</si>
  <si>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</si>
  <si>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</si>
  <si>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</si>
  <si>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</si>
  <si>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</si>
  <si>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</si>
  <si>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</si>
  <si>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</si>
  <si>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</si>
  <si>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</si>
  <si>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</si>
  <si>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</si>
  <si>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</si>
  <si>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</si>
  <si>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</si>
  <si>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</si>
  <si>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</si>
  <si>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</si>
  <si>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</si>
  <si>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</si>
  <si>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</si>
  <si>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</si>
  <si>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</si>
  <si>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</si>
  <si>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</si>
  <si>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</si>
  <si>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</si>
  <si>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</si>
  <si>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</si>
  <si>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</si>
  <si>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</si>
  <si>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</si>
  <si>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</si>
  <si>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</si>
  <si>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</si>
  <si>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</si>
  <si>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</si>
  <si>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</si>
  <si>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</si>
  <si>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</si>
  <si>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</si>
  <si>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</si>
  <si>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</si>
  <si>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</si>
  <si>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</si>
  <si>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</si>
  <si>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</si>
  <si>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</si>
  <si>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</si>
  <si>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</si>
  <si>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</si>
  <si>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</si>
  <si>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</si>
  <si>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</si>
  <si>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</si>
  <si>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</si>
  <si>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</si>
  <si>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</si>
  <si>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</si>
  <si>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</si>
  <si>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</si>
  <si>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</si>
  <si>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</si>
  <si>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</si>
  <si>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</si>
  <si>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</si>
  <si>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</si>
  <si>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</si>
  <si>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</si>
  <si>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</si>
  <si>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</si>
  <si>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</si>
  <si>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</si>
  <si>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</si>
  <si>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</si>
  <si>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</si>
  <si>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</si>
  <si>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</si>
  <si>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</si>
  <si>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</si>
  <si>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</si>
  <si>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</si>
  <si>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</si>
  <si>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</si>
  <si>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</si>
  <si>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</si>
  <si>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</si>
  <si>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</si>
  <si>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</si>
  <si>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</si>
  <si>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</si>
  <si>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</si>
  <si>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</si>
  <si>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</si>
  <si>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</si>
  <si>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</si>
  <si>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</si>
  <si>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</si>
  <si>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</si>
  <si>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</si>
  <si>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</si>
  <si>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</si>
  <si>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</si>
  <si>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</si>
  <si>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</si>
  <si>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</si>
  <si>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</si>
  <si>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</si>
  <si>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</si>
  <si>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</si>
  <si>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</si>
  <si>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</si>
  <si>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</si>
  <si>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</si>
  <si>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</si>
  <si>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</si>
  <si>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</si>
  <si>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</si>
  <si>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</si>
  <si>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</si>
  <si>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</si>
  <si>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</si>
  <si>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</si>
  <si>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</si>
  <si>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</si>
  <si>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</si>
  <si>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</si>
  <si>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</si>
  <si>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</si>
  <si>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</si>
  <si>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</si>
  <si>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</si>
  <si>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</si>
  <si>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</si>
  <si>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</si>
  <si>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</si>
  <si>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</si>
  <si>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</si>
  <si>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</si>
  <si>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</si>
  <si>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</si>
  <si>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</si>
  <si>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</si>
  <si>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</si>
  <si>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</si>
  <si>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</si>
  <si>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</si>
  <si>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</si>
  <si>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</si>
  <si>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</si>
  <si>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</si>
  <si>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</si>
  <si>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</si>
  <si>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</si>
  <si>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</si>
  <si>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</si>
  <si>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</si>
  <si>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</si>
  <si>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</si>
  <si>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</si>
  <si>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</si>
  <si>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</si>
  <si>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</si>
  <si>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</si>
  <si>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</si>
  <si>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</si>
  <si>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</si>
  <si>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</si>
  <si>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</si>
  <si>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</si>
  <si>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</si>
  <si>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</si>
  <si>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</si>
  <si>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</si>
  <si>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</si>
  <si>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</si>
  <si>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</si>
  <si>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</si>
  <si>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</si>
  <si>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</si>
  <si>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</si>
  <si>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</si>
  <si>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</si>
  <si>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</si>
  <si>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</si>
  <si>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</si>
  <si>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</si>
  <si>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</si>
  <si>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</si>
  <si>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</si>
  <si>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</si>
  <si>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</si>
  <si>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</si>
  <si>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</si>
  <si>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</si>
  <si>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</si>
  <si>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</si>
  <si>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</si>
  <si>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</si>
  <si>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</si>
  <si>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</si>
  <si>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</si>
  <si>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</si>
  <si>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</si>
  <si>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</si>
  <si>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</si>
  <si>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</si>
  <si>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</si>
  <si>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</si>
  <si>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</si>
  <si>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</si>
  <si>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</si>
  <si>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</si>
  <si>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</si>
  <si>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</si>
  <si>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</si>
  <si>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</si>
  <si>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</si>
  <si>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</si>
  <si>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</si>
  <si>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</si>
  <si>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</si>
  <si>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</si>
  <si>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</si>
  <si>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</si>
  <si>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</si>
  <si>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</si>
  <si>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</si>
  <si>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</si>
  <si>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</si>
  <si>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</si>
  <si>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</si>
  <si>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</si>
  <si>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</si>
  <si>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</si>
  <si>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</si>
  <si>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</si>
  <si>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</si>
  <si>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</si>
  <si>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</si>
  <si>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</si>
  <si>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</si>
  <si>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</si>
  <si>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</si>
  <si>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</si>
  <si>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</si>
  <si>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</si>
  <si>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</si>
  <si>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</si>
  <si>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</si>
  <si>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</si>
  <si>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</si>
  <si>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</si>
  <si>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</si>
  <si>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</si>
  <si>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</si>
  <si>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</si>
  <si>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</si>
  <si>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</si>
  <si>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</si>
  <si>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</si>
  <si>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</si>
  <si>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</si>
  <si>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</si>
  <si>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</si>
  <si>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</si>
  <si>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</si>
  <si>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</si>
  <si>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</si>
  <si>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</si>
  <si>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</si>
  <si>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</si>
  <si>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</si>
  <si>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</si>
  <si>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</si>
  <si>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</si>
  <si>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</si>
  <si>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</si>
  <si>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</si>
  <si>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</si>
  <si>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</si>
  <si>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</si>
  <si>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</si>
  <si>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</si>
  <si>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</si>
  <si>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</si>
  <si>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</si>
  <si>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</si>
  <si>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</si>
  <si>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</si>
  <si>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</si>
  <si>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</si>
  <si>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</si>
  <si>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</si>
  <si>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</si>
  <si>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</si>
  <si>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</si>
  <si>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</si>
  <si>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</si>
  <si>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</si>
  <si>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</si>
  <si>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</si>
  <si>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</si>
  <si>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</si>
  <si>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</si>
  <si>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</si>
  <si>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</si>
  <si>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</si>
  <si>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</si>
  <si>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</si>
  <si>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</si>
  <si>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</si>
  <si>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</si>
  <si>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</si>
  <si>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</si>
  <si>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</si>
  <si>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</si>
  <si>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</si>
  <si>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</si>
  <si>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</si>
  <si>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</si>
  <si>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</si>
  <si>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</si>
  <si>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</si>
  <si>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</si>
  <si>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</si>
  <si>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</si>
  <si>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</si>
  <si>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</si>
  <si>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</si>
  <si>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</si>
  <si>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</si>
  <si>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</si>
  <si>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</si>
  <si>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</si>
  <si>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</si>
  <si>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</si>
  <si>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</si>
  <si>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</si>
  <si>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</si>
  <si>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</si>
  <si>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</si>
  <si>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</si>
  <si>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</si>
  <si>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</si>
  <si>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</si>
  <si>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</si>
  <si>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</si>
  <si>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</si>
  <si>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</si>
  <si>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</si>
  <si>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</si>
  <si>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</si>
  <si>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</si>
  <si>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</si>
  <si>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</si>
  <si>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</si>
  <si>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</si>
  <si>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</si>
  <si>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</si>
  <si>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</si>
  <si>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</si>
  <si>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</si>
  <si>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</si>
  <si>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</si>
  <si>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</si>
  <si>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</si>
  <si>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</si>
  <si>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</si>
  <si>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</si>
  <si>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</si>
  <si>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</si>
  <si>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</si>
  <si>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</si>
  <si>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</si>
  <si>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</si>
  <si>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</si>
  <si>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</si>
  <si>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</si>
  <si>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</si>
  <si>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</si>
  <si>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</si>
  <si>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</si>
  <si>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</si>
  <si>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</si>
  <si>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</si>
  <si>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</si>
  <si>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</si>
  <si>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</si>
  <si>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</si>
  <si>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</si>
  <si>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</si>
  <si>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</si>
  <si>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</si>
  <si>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</si>
  <si>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</si>
  <si>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</si>
  <si>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</si>
  <si>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</si>
  <si>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</si>
  <si>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</si>
  <si>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</si>
  <si>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</si>
  <si>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</si>
  <si>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</si>
  <si>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</si>
  <si>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</si>
  <si>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</si>
  <si>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</si>
  <si>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</si>
  <si>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</si>
  <si>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</si>
  <si>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</si>
  <si>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</si>
  <si>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</si>
  <si>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</si>
  <si>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</si>
  <si>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</si>
  <si>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</si>
  <si>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</si>
  <si>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</si>
  <si>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</si>
  <si>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</si>
  <si>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</si>
  <si>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</si>
  <si>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</si>
  <si>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</si>
  <si>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</si>
  <si>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</si>
  <si>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</si>
  <si>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</si>
  <si>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</si>
  <si>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</si>
  <si>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</si>
  <si>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</si>
  <si>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</si>
  <si>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</si>
  <si>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</si>
  <si>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</si>
  <si>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</si>
  <si>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</si>
  <si>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</si>
  <si>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</si>
  <si>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</si>
  <si>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</si>
  <si>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</si>
  <si>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</si>
  <si>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</si>
  <si>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</si>
  <si>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</si>
  <si>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</si>
  <si>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</si>
  <si>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</si>
  <si>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</si>
  <si>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</si>
  <si>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</si>
  <si>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</si>
  <si>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</si>
  <si>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</si>
  <si>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</si>
  <si>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</si>
  <si>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</si>
  <si>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</si>
  <si>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</si>
  <si>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</si>
  <si>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</si>
  <si>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</si>
  <si>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</si>
  <si>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</si>
  <si>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</si>
  <si>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</si>
  <si>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</si>
  <si>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</si>
  <si>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</si>
  <si>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</si>
  <si>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</si>
  <si>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</si>
  <si>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</si>
  <si>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</si>
  <si>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</si>
  <si>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</si>
  <si>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</si>
  <si>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</si>
  <si>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</si>
  <si>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</si>
  <si>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</si>
  <si>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</si>
  <si>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</si>
  <si>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</si>
  <si>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</si>
  <si>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</si>
  <si>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</si>
  <si>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</si>
  <si>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</si>
  <si>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</si>
  <si>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</si>
  <si>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</si>
  <si>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</si>
  <si>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</si>
  <si>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</si>
  <si>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</si>
  <si>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</si>
  <si>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</si>
  <si>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</si>
  <si>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</si>
  <si>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</si>
  <si>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</si>
  <si>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</si>
  <si>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</si>
  <si>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</si>
  <si>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</si>
  <si>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</si>
  <si>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</si>
  <si>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</si>
  <si>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</si>
  <si>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</si>
  <si>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</si>
  <si>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</si>
  <si>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</si>
  <si>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</si>
  <si>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</si>
  <si>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</si>
  <si>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</si>
  <si>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</si>
  <si>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</si>
  <si>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</si>
  <si>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</si>
  <si>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</si>
  <si>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</si>
  <si>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</si>
  <si>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</si>
  <si>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</si>
  <si>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</si>
  <si>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</si>
  <si>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</si>
  <si>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</si>
  <si>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</si>
  <si>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</si>
  <si>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</si>
  <si>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</si>
  <si>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</si>
  <si>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</si>
  <si>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</si>
  <si>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</si>
  <si>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</si>
  <si>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</si>
  <si>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</si>
  <si>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</si>
  <si>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</si>
  <si>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</si>
  <si>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</si>
  <si>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</si>
  <si>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</si>
  <si>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</si>
  <si>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</si>
  <si>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</si>
  <si>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</si>
  <si>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</si>
  <si>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</si>
  <si>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</si>
  <si>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</si>
  <si>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</si>
  <si>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</si>
  <si>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</si>
  <si>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</si>
  <si>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</si>
  <si>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</si>
  <si>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</si>
  <si>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</si>
  <si>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</si>
  <si>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</si>
  <si>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</si>
  <si>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</si>
  <si>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</si>
  <si>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</si>
  <si>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</si>
  <si>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</si>
  <si>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</si>
  <si>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</si>
  <si>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</si>
  <si>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</si>
  <si>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</si>
  <si>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</si>
  <si>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</si>
  <si>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</si>
  <si>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</si>
  <si>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</si>
  <si>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</si>
  <si>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</si>
  <si>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</si>
  <si>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</si>
  <si>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</si>
  <si>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</si>
  <si>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</si>
  <si>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</si>
  <si>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</si>
  <si>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</si>
  <si>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</si>
  <si>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</si>
  <si>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</si>
  <si>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</si>
  <si>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</si>
  <si>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</si>
  <si>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</si>
  <si>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</si>
  <si>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</si>
  <si>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</si>
  <si>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</si>
  <si>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</si>
  <si>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</si>
  <si>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</si>
  <si>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</si>
  <si>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</si>
  <si>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</si>
  <si>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</si>
  <si>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</si>
  <si>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</si>
  <si>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</si>
  <si>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</si>
  <si>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</si>
  <si>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</si>
  <si>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</si>
  <si>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</si>
  <si>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</si>
  <si>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</si>
  <si>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</si>
  <si>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</si>
  <si>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</si>
  <si>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</si>
  <si>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</si>
  <si>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</si>
  <si>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</si>
  <si>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</si>
  <si>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</si>
  <si>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</si>
  <si>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</si>
  <si>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</si>
  <si>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</si>
  <si>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</si>
  <si>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</si>
  <si>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</si>
  <si>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</si>
  <si>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</si>
  <si>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</si>
  <si>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</si>
  <si>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</si>
  <si>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</si>
  <si>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</si>
  <si>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</si>
  <si>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</si>
  <si>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</si>
  <si>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</si>
  <si>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</si>
  <si>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</si>
  <si>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</si>
  <si>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</si>
  <si>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</si>
  <si>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</si>
  <si>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</si>
  <si>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</si>
  <si>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</si>
  <si>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</si>
  <si>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</si>
  <si>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</si>
  <si>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</si>
  <si>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</si>
  <si>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</si>
  <si>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</si>
  <si>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</si>
  <si>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</si>
  <si>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</si>
  <si>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</si>
  <si>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</si>
  <si>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</si>
  <si>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</si>
  <si>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</si>
  <si>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</si>
  <si>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</si>
  <si>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</si>
  <si>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</si>
  <si>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</si>
  <si>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</si>
  <si>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</si>
  <si>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</si>
  <si>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</si>
  <si>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</si>
  <si>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</si>
  <si>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</si>
  <si>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</si>
  <si>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</si>
  <si>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</si>
  <si>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</si>
  <si>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</si>
  <si>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</si>
  <si>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</si>
  <si>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</si>
  <si>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</si>
  <si>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</si>
  <si>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</si>
  <si>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</si>
  <si>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</si>
  <si>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</si>
  <si>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</si>
  <si>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</si>
  <si>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</si>
  <si>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</si>
  <si>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</si>
  <si>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</si>
  <si>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</si>
  <si>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</si>
  <si>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</si>
  <si>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</si>
  <si>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</si>
  <si>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</si>
  <si>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</si>
  <si>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</si>
  <si>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</si>
  <si>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</si>
  <si>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</si>
  <si>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</si>
  <si>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</si>
  <si>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</si>
  <si>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</si>
  <si>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</si>
  <si>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</si>
  <si>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</si>
  <si>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</si>
  <si>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</si>
  <si>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</si>
  <si>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</si>
  <si>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</si>
  <si>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</si>
  <si>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</si>
  <si>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</si>
  <si>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</si>
  <si>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</si>
  <si>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</si>
  <si>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</si>
  <si>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</si>
  <si>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</si>
  <si>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</si>
  <si>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</si>
  <si>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</si>
  <si>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</si>
  <si>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</si>
  <si>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</si>
  <si>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</si>
  <si>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</si>
  <si>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</si>
  <si>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</si>
  <si>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</si>
  <si>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</si>
  <si>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</si>
  <si>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</si>
  <si>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</si>
  <si>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</si>
  <si>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</si>
  <si>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</si>
  <si>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</si>
  <si>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</si>
  <si>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</si>
  <si>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</si>
  <si>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</si>
  <si>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</si>
  <si>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</si>
  <si>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</si>
  <si>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</si>
  <si>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</si>
  <si>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</si>
  <si>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</si>
  <si>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</si>
  <si>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</si>
  <si>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</si>
  <si>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</si>
  <si>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</si>
  <si>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</si>
  <si>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</si>
  <si>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</si>
  <si>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</si>
  <si>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</si>
  <si>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</si>
  <si>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</si>
  <si>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</si>
  <si>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</si>
  <si>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</si>
  <si>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</si>
  <si>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</si>
  <si>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</si>
  <si>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</si>
  <si>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</si>
  <si>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</si>
  <si>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</si>
  <si>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</si>
  <si>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</si>
  <si>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</si>
  <si>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</si>
  <si>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</si>
  <si>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</si>
  <si>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</si>
  <si>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</si>
  <si>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</si>
  <si>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</si>
  <si>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</si>
  <si>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</si>
  <si>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</si>
  <si>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</si>
  <si>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</si>
  <si>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</si>
  <si>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</si>
  <si>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</si>
  <si>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</si>
  <si>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</si>
  <si>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</si>
  <si>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</si>
  <si>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</si>
  <si>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</si>
  <si>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</si>
  <si>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</si>
  <si>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</si>
  <si>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</si>
  <si>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</si>
  <si>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</si>
  <si>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</si>
  <si>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</si>
  <si>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</si>
  <si>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</si>
  <si>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</si>
  <si>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</si>
  <si>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</si>
  <si>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</si>
  <si>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</si>
  <si>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</si>
  <si>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</si>
  <si>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</si>
  <si>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</si>
  <si>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</si>
  <si>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</si>
  <si>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</si>
  <si>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</si>
  <si>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</si>
  <si>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</si>
  <si>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</si>
  <si>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</si>
  <si>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</si>
  <si>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</si>
  <si>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</si>
  <si>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</si>
  <si>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</si>
  <si>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</si>
  <si>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</si>
  <si>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</si>
  <si>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</si>
  <si>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</si>
  <si>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</si>
  <si>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</si>
  <si>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</si>
  <si>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</si>
  <si>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</si>
  <si>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</si>
  <si>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</si>
  <si>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</si>
  <si>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</si>
  <si>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</si>
  <si>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</si>
  <si>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</si>
  <si>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</si>
  <si>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</si>
  <si>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</si>
  <si>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</si>
  <si>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</si>
  <si>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</si>
  <si>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</si>
  <si>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</si>
  <si>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</si>
  <si>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</si>
  <si>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</si>
  <si>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</si>
  <si>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</si>
  <si>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</si>
  <si>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</si>
  <si>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</si>
  <si>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</si>
  <si>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</si>
  <si>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</si>
  <si>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</si>
  <si>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</si>
  <si>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</si>
  <si>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</si>
  <si>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</si>
  <si>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</si>
  <si>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</si>
  <si>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</si>
  <si>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</si>
  <si>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</si>
  <si>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</si>
  <si>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</si>
  <si>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</si>
  <si>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</si>
  <si>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</si>
  <si>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</si>
  <si>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</si>
  <si>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</si>
  <si>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</si>
  <si>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</si>
  <si>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</si>
  <si>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</si>
  <si>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</si>
  <si>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</si>
  <si>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</si>
  <si>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</si>
  <si>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</si>
  <si>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</si>
  <si>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</si>
  <si>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</si>
  <si>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</si>
  <si>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</si>
  <si>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</si>
  <si>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</si>
  <si>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</si>
  <si>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</si>
  <si>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</si>
  <si>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</si>
  <si>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</si>
  <si>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</si>
  <si>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</si>
  <si>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</si>
  <si>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</si>
  <si>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</si>
  <si>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</si>
  <si>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</si>
  <si>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</si>
  <si>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</si>
  <si>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</si>
  <si>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</si>
  <si>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</si>
  <si>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</si>
  <si>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</si>
  <si>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</si>
  <si>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</si>
  <si>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</si>
  <si>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</si>
  <si>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</si>
  <si>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</si>
  <si>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</si>
  <si>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</si>
  <si>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</si>
  <si>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</si>
  <si>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</si>
  <si>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</si>
  <si>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</si>
  <si>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</si>
  <si>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</si>
  <si>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</si>
  <si>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</si>
  <si>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</si>
  <si>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</si>
  <si>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</si>
  <si>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</si>
  <si>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</si>
  <si>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</si>
  <si>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</si>
  <si>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</si>
  <si>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</si>
  <si>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</si>
  <si>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</si>
  <si>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</si>
  <si>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</si>
  <si>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</si>
  <si>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</si>
  <si>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</si>
  <si>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</si>
  <si>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</si>
  <si>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</si>
  <si>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</si>
  <si>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</si>
  <si>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</si>
  <si>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</si>
  <si>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</si>
  <si>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</si>
  <si>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</si>
  <si>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</si>
  <si>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</si>
  <si>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</si>
  <si>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</si>
  <si>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</si>
  <si>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</si>
  <si>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</si>
  <si>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</si>
  <si>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</si>
  <si>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</si>
  <si>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</si>
  <si>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</si>
  <si>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</si>
  <si>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</si>
  <si>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</si>
  <si>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</si>
  <si>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</si>
  <si>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</si>
  <si>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</si>
  <si>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</si>
  <si>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</si>
  <si>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</si>
  <si>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</si>
  <si>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</si>
  <si>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</si>
  <si>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</si>
  <si>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</si>
  <si>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</si>
  <si>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</si>
  <si>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</si>
  <si>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</si>
  <si>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</si>
  <si>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</si>
  <si>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</si>
  <si>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</si>
  <si>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</si>
  <si>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</si>
  <si>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</si>
  <si>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</si>
  <si>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</si>
  <si>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</si>
  <si>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</si>
  <si>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</si>
  <si>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</si>
  <si>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</si>
  <si>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</si>
  <si>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</si>
  <si>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</si>
  <si>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</si>
  <si>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</si>
  <si>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</si>
  <si>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</si>
  <si>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</si>
  <si>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</si>
  <si>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</si>
  <si>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</si>
  <si>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</si>
  <si>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</si>
  <si>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</si>
  <si>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</si>
  <si>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</si>
  <si>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</si>
  <si>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</si>
  <si>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</si>
  <si>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</si>
  <si>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</si>
  <si>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</si>
  <si>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</si>
  <si>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</si>
  <si>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</si>
  <si>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</si>
  <si>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</si>
  <si>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</si>
  <si>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</si>
  <si>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</si>
  <si>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</si>
  <si>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</si>
  <si>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</si>
  <si>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</si>
  <si>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</si>
  <si>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</si>
  <si>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</si>
  <si>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</si>
  <si>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</si>
  <si>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</si>
  <si>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</si>
  <si>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</si>
  <si>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</si>
  <si>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</si>
  <si>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</si>
  <si>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</si>
  <si>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</si>
  <si>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</si>
  <si>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</si>
  <si>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</si>
  <si>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</si>
  <si>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</si>
  <si>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</si>
  <si>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</si>
  <si>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</si>
  <si>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</si>
  <si>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</si>
  <si>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</si>
  <si>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</si>
  <si>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</si>
  <si>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</si>
  <si>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</si>
  <si>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</si>
  <si>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</si>
  <si>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</si>
  <si>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</si>
  <si>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</si>
  <si>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</si>
  <si>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</si>
  <si>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</si>
  <si>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</si>
  <si>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</si>
  <si>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</si>
  <si>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</si>
  <si>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</si>
  <si>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</si>
  <si>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</si>
  <si>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</si>
  <si>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</si>
  <si>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</si>
  <si>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</si>
  <si>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</si>
  <si>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</si>
  <si>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</si>
  <si>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</si>
  <si>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</si>
  <si>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</si>
  <si>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</si>
  <si>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</si>
  <si>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</si>
  <si>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</si>
  <si>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</si>
  <si>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</si>
  <si>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</si>
  <si>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</si>
  <si>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</si>
  <si>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</si>
  <si>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</si>
  <si>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</si>
  <si>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</si>
  <si>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</si>
  <si>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</si>
  <si>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</si>
  <si>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</si>
  <si>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</si>
  <si>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</si>
  <si>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</si>
  <si>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</si>
  <si>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</si>
  <si>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</si>
  <si>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</si>
  <si>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</si>
  <si>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</si>
  <si>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</si>
  <si>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</si>
  <si>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</si>
  <si>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</si>
  <si>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</si>
  <si>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</si>
  <si>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</si>
  <si>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</si>
  <si>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</si>
  <si>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</si>
  <si>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</si>
  <si>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</si>
  <si>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</si>
  <si>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</si>
  <si>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</si>
  <si>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</si>
  <si>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</si>
  <si>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</si>
  <si>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</si>
  <si>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</si>
  <si>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</si>
  <si>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</si>
  <si>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</si>
  <si>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</si>
  <si>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</si>
  <si>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</si>
  <si>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</si>
  <si>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</si>
  <si>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</si>
  <si>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</si>
  <si>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</si>
  <si>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</si>
  <si>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</si>
  <si>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</si>
  <si>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</si>
  <si>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</si>
  <si>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</si>
  <si>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</si>
  <si>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</si>
  <si>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</si>
  <si>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</si>
  <si>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</si>
  <si>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</si>
  <si>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</si>
  <si>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</si>
  <si>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</si>
  <si>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</si>
  <si>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</si>
  <si>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</si>
  <si>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</si>
  <si>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</si>
  <si>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</si>
  <si>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</si>
  <si>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</si>
  <si>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</si>
  <si>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</si>
  <si>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</si>
  <si>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</si>
  <si>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</si>
  <si>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</si>
  <si>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</si>
  <si>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</si>
  <si>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</si>
  <si>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</si>
  <si>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</si>
  <si>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</si>
  <si>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</si>
  <si>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</si>
  <si>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</si>
  <si>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</si>
  <si>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</si>
  <si>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</si>
  <si>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</si>
  <si>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</si>
  <si>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</si>
  <si>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</si>
  <si>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</si>
  <si>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</si>
  <si>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</si>
  <si>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</si>
  <si>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</si>
  <si>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</si>
  <si>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</si>
  <si>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</si>
  <si>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</si>
  <si>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</si>
  <si>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</si>
  <si>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</si>
  <si>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</si>
  <si>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</si>
  <si>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</si>
  <si>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</si>
  <si>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</si>
  <si>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</si>
  <si>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</si>
  <si>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</si>
  <si>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</si>
  <si>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</si>
  <si>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</si>
  <si>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</si>
  <si>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</si>
  <si>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</si>
  <si>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</si>
  <si>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</si>
  <si>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</si>
  <si>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</si>
  <si>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</si>
  <si>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</si>
  <si>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</si>
  <si>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</si>
  <si>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</si>
  <si>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</si>
  <si>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</si>
  <si>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</si>
  <si>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</si>
  <si>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</si>
  <si>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</si>
  <si>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</si>
  <si>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</si>
  <si>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</si>
  <si>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</si>
  <si>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</si>
  <si>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</si>
  <si>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</si>
  <si>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</si>
  <si>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</si>
  <si>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</si>
  <si>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</si>
  <si>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</si>
  <si>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</si>
  <si>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</si>
  <si>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</si>
  <si>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</si>
  <si>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</si>
  <si>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</si>
  <si>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</si>
  <si>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</si>
  <si>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</si>
  <si>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</si>
  <si>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</si>
  <si>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</si>
  <si>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</si>
  <si>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</si>
  <si>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</si>
  <si>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</si>
  <si>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</si>
  <si>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</si>
  <si>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</si>
  <si>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</si>
  <si>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</si>
  <si>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</si>
  <si>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</si>
  <si>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</si>
  <si>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</si>
  <si>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</si>
  <si>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</si>
  <si>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</si>
  <si>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</si>
  <si>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</si>
  <si>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</si>
  <si>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</si>
  <si>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</si>
  <si>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</si>
  <si>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</si>
  <si>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</si>
  <si>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</si>
  <si>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</si>
  <si>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</si>
  <si>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</si>
  <si>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</si>
  <si>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</si>
  <si>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</si>
  <si>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</si>
  <si>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</si>
  <si>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</si>
  <si>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</si>
  <si>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</si>
  <si>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</si>
  <si>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</si>
  <si>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</si>
  <si>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</si>
  <si>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</si>
  <si>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</si>
  <si>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</si>
  <si>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</si>
  <si>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</si>
  <si>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</si>
  <si>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</si>
  <si>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</si>
  <si>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</si>
  <si>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</si>
  <si>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</si>
  <si>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</si>
  <si>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</si>
  <si>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</si>
  <si>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</si>
  <si>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</si>
  <si>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</si>
  <si>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</si>
  <si>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</si>
  <si>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</si>
  <si>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</si>
  <si>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</si>
  <si>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</si>
  <si>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</si>
  <si>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</si>
  <si>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</si>
  <si>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</si>
  <si>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</si>
  <si>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</si>
  <si>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</si>
  <si>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</si>
  <si>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</si>
  <si>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</si>
  <si>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</si>
  <si>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</si>
  <si>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</si>
  <si>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</si>
  <si>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</si>
  <si>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</si>
  <si>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</si>
  <si>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</si>
  <si>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</si>
  <si>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</si>
  <si>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</si>
  <si>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</si>
  <si>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</si>
  <si>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</si>
  <si>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</si>
  <si>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</si>
  <si>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</si>
  <si>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</si>
  <si>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</si>
  <si>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</si>
  <si>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</si>
  <si>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</si>
  <si>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</si>
  <si>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</si>
  <si>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</si>
  <si>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</si>
  <si>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</si>
  <si>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</si>
  <si>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</si>
  <si>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</si>
  <si>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</si>
  <si>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</si>
  <si>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</si>
  <si>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</si>
  <si>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</si>
  <si>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</si>
  <si>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</si>
  <si>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</si>
  <si>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</si>
  <si>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</si>
  <si>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</si>
  <si>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</si>
  <si>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</si>
  <si>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</si>
  <si>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</si>
  <si>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</si>
  <si>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</si>
  <si>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</si>
  <si>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</si>
  <si>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</si>
  <si>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</si>
  <si>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</si>
  <si>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</si>
  <si>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</si>
  <si>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</si>
  <si>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</si>
  <si>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</si>
  <si>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</si>
  <si>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</si>
  <si>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</si>
  <si>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</si>
  <si>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</si>
  <si>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</si>
  <si>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</si>
  <si>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</si>
  <si>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</si>
  <si>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</si>
  <si>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</si>
  <si>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</si>
  <si>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</si>
  <si>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</si>
  <si>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</si>
  <si>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</si>
  <si>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</si>
  <si>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</si>
  <si>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</si>
  <si>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</si>
  <si>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</si>
  <si>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</si>
  <si>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</si>
  <si>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</si>
  <si>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</si>
  <si>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</si>
  <si>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</si>
  <si>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</si>
  <si>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</si>
  <si>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</si>
  <si>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</si>
  <si>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</si>
  <si>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</si>
  <si>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</si>
  <si>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</si>
  <si>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</si>
  <si>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</si>
  <si>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</si>
  <si>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</si>
  <si>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</si>
  <si>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</si>
  <si>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</si>
  <si>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</si>
  <si>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</si>
  <si>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</si>
  <si>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</si>
  <si>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</si>
  <si>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</si>
  <si>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</si>
  <si>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</si>
  <si>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</si>
  <si>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</si>
  <si>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</si>
  <si>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</si>
  <si>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</si>
  <si>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</si>
  <si>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</si>
  <si>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</si>
  <si>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</si>
  <si>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</si>
  <si>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</si>
  <si>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</si>
  <si>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</si>
  <si>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</si>
  <si>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</si>
  <si>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</si>
  <si>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</si>
  <si>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</si>
  <si>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</si>
  <si>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</si>
  <si>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</si>
  <si>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</si>
  <si>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</si>
  <si>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</si>
  <si>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</si>
  <si>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</si>
  <si>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</si>
  <si>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</si>
  <si>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</si>
  <si>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</si>
  <si>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</si>
  <si>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</si>
  <si>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</si>
  <si>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</si>
  <si>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</si>
  <si>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</si>
  <si>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</si>
  <si>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</si>
  <si>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</si>
  <si>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</si>
  <si>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</si>
  <si>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</si>
  <si>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</si>
  <si>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</si>
  <si>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</si>
  <si>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</si>
  <si>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</si>
  <si>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</si>
  <si>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</si>
  <si>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</si>
  <si>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</si>
  <si>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</si>
  <si>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</si>
  <si>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</si>
  <si>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</si>
  <si>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</si>
  <si>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</si>
  <si>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</si>
  <si>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</si>
  <si>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</si>
  <si>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</si>
  <si>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</si>
  <si>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</si>
  <si>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</si>
  <si>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</si>
  <si>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</si>
  <si>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</si>
  <si>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</si>
  <si>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</si>
  <si>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</si>
  <si>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</si>
  <si>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</si>
  <si>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</si>
  <si>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</si>
  <si>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</si>
  <si>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</si>
  <si>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</si>
  <si>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</si>
  <si>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</si>
  <si>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</si>
  <si>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</si>
  <si>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</si>
  <si>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</si>
  <si>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</si>
  <si>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</si>
  <si>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</si>
  <si>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</si>
  <si>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</si>
  <si>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</si>
  <si>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</si>
  <si>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</si>
  <si>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</si>
  <si>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</si>
  <si>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</si>
  <si>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</si>
  <si>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</si>
  <si>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</si>
  <si>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</si>
  <si>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</si>
  <si>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</si>
  <si>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</si>
  <si>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</si>
  <si>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</si>
  <si>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</si>
  <si>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</si>
  <si>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</si>
  <si>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</si>
  <si>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</si>
  <si>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</si>
  <si>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</si>
  <si>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</si>
  <si>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</si>
  <si>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</si>
  <si>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</si>
  <si>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</si>
  <si>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</si>
  <si>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</si>
  <si>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</si>
  <si>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</si>
  <si>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</si>
  <si>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</si>
  <si>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</si>
  <si>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</si>
  <si>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</si>
  <si>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</si>
  <si>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</si>
  <si>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</si>
  <si>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</si>
  <si>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</si>
  <si>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</si>
  <si>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</si>
  <si>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</si>
  <si>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</si>
  <si>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</si>
  <si>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</si>
  <si>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</si>
  <si>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</si>
  <si>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</si>
  <si>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</si>
  <si>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</si>
  <si>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</si>
  <si>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</si>
  <si>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</si>
  <si>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</si>
  <si>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</si>
  <si>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</si>
  <si>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</si>
  <si>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</si>
  <si>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</si>
  <si>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</si>
  <si>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</si>
  <si>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</si>
  <si>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</si>
  <si>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</si>
  <si>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</si>
  <si>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</si>
  <si>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</si>
  <si>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</si>
  <si>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</si>
  <si>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</si>
  <si>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</si>
  <si>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</si>
  <si>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</si>
  <si>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</si>
  <si>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</si>
  <si>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</si>
  <si>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</si>
  <si>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</si>
  <si>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</si>
  <si>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</si>
  <si>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</si>
  <si>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</si>
  <si>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</si>
  <si>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</si>
  <si>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</si>
  <si>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</si>
  <si>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</si>
  <si>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</si>
  <si>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</si>
  <si>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</si>
  <si>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</si>
  <si>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</si>
  <si>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</si>
  <si>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</si>
  <si>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</si>
  <si>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</si>
  <si>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</si>
  <si>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</si>
  <si>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</si>
  <si>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</si>
  <si>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</si>
  <si>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</si>
  <si>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</si>
  <si>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</si>
  <si>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</si>
  <si>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</si>
  <si>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</si>
  <si>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</si>
  <si>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</si>
  <si>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</si>
  <si>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</si>
  <si>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</si>
  <si>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</si>
  <si>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</si>
  <si>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</si>
  <si>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</si>
  <si>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</si>
  <si>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</si>
  <si>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</si>
  <si>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</si>
  <si>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</si>
  <si>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</si>
  <si>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</si>
  <si>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</si>
  <si>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</si>
  <si>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</si>
  <si>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</si>
  <si>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</si>
  <si>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</si>
  <si>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</si>
  <si>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</si>
  <si>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</si>
  <si>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</si>
  <si>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</si>
  <si>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</si>
  <si>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</si>
  <si>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</si>
  <si>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</si>
  <si>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</si>
  <si>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</si>
  <si>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</si>
  <si>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</si>
  <si>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</si>
  <si>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</si>
  <si>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</si>
  <si>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</si>
  <si>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</si>
  <si>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</si>
  <si>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</si>
  <si>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</si>
  <si>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</si>
  <si>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</si>
  <si>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</si>
  <si>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</si>
  <si>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</si>
  <si>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</si>
  <si>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</si>
  <si>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</si>
  <si>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</si>
  <si>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</si>
  <si>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</si>
  <si>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</si>
  <si>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</si>
  <si>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</si>
  <si>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</si>
  <si>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</si>
  <si>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</si>
  <si>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</si>
  <si>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</si>
  <si>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</si>
  <si>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</si>
  <si>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</si>
  <si>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</si>
  <si>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</si>
  <si>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</si>
  <si>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</si>
  <si>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</si>
  <si>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</si>
  <si>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</si>
  <si>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</si>
  <si>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</si>
  <si>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</si>
  <si>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</si>
  <si>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</si>
  <si>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</si>
  <si>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</si>
  <si>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</si>
  <si>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</si>
  <si>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</si>
  <si>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</si>
  <si>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</si>
  <si>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</si>
  <si>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</si>
  <si>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</si>
  <si>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</si>
  <si>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</si>
  <si>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</si>
  <si>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</si>
  <si>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</si>
  <si>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</si>
  <si>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</si>
  <si>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</si>
  <si>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</si>
  <si>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</si>
  <si>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</si>
  <si>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</si>
  <si>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</si>
  <si>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</si>
  <si>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</si>
  <si>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</si>
  <si>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</si>
  <si>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</si>
  <si>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</si>
  <si>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</si>
  <si>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</si>
  <si>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</si>
  <si>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</si>
  <si>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</si>
  <si>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</si>
  <si>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</si>
  <si>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</si>
  <si>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</si>
  <si>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</si>
  <si>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</si>
  <si>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</si>
  <si>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</si>
  <si>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</si>
  <si>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</si>
  <si>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</si>
  <si>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</si>
  <si>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</si>
  <si>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</si>
  <si>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</si>
  <si>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</si>
  <si>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</si>
  <si>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</si>
  <si>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</si>
  <si>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</si>
  <si>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</si>
  <si>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</si>
  <si>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</si>
  <si>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</si>
  <si>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</si>
  <si>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</si>
  <si>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</si>
  <si>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</si>
  <si>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</si>
  <si>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</si>
  <si>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</si>
  <si>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</si>
  <si>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</si>
  <si>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</si>
  <si>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</si>
  <si>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</si>
  <si>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</si>
  <si>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</si>
  <si>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</si>
  <si>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</si>
  <si>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</si>
  <si>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</si>
  <si>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</si>
  <si>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</si>
  <si>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</si>
  <si>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</si>
  <si>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</si>
  <si>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</si>
  <si>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</si>
  <si>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</si>
  <si>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</si>
  <si>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</si>
  <si>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</si>
  <si>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</si>
  <si>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</si>
  <si>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</si>
  <si>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</si>
  <si>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</si>
  <si>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</si>
  <si>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</si>
  <si>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</si>
  <si>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</si>
  <si>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</si>
  <si>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</si>
  <si>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</si>
  <si>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</si>
  <si>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</si>
  <si>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</si>
  <si>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</si>
  <si>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</si>
  <si>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</si>
  <si>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</si>
  <si>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</si>
  <si>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</si>
  <si>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</si>
  <si>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</si>
  <si>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</si>
  <si>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</si>
  <si>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</si>
  <si>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</si>
  <si>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</si>
  <si>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</si>
  <si>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</si>
  <si>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</si>
  <si>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</si>
  <si>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</si>
  <si>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</si>
  <si>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</si>
  <si>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</si>
  <si>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</si>
  <si>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</si>
  <si>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</si>
  <si>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</si>
  <si>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</si>
  <si>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</si>
  <si>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</si>
  <si>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</si>
  <si>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</si>
  <si>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</si>
  <si>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</si>
  <si>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</si>
  <si>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</si>
  <si>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</si>
  <si>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</si>
  <si>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</si>
  <si>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</si>
  <si>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</si>
  <si>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</si>
  <si>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</si>
  <si>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</si>
  <si>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</si>
  <si>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</si>
  <si>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</si>
  <si>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</si>
  <si>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</si>
  <si>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</si>
  <si>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</si>
  <si>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</si>
  <si>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</si>
  <si>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</si>
  <si>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</si>
  <si>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</si>
  <si>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</si>
  <si>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</si>
  <si>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</si>
  <si>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</si>
  <si>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</si>
  <si>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</si>
  <si>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</si>
  <si>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</si>
  <si>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</si>
  <si>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</si>
  <si>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</si>
  <si>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</si>
  <si>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</si>
  <si>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</si>
  <si>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</si>
  <si>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</si>
  <si>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</si>
  <si>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</si>
  <si>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</si>
  <si>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</si>
  <si>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</si>
  <si>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</si>
  <si>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</si>
  <si>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</si>
  <si>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</si>
  <si>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</si>
  <si>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</si>
  <si>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</si>
  <si>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</si>
  <si>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</si>
  <si>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</si>
  <si>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</si>
  <si>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</si>
  <si>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</si>
  <si>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</si>
  <si>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</si>
  <si>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</si>
  <si>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</si>
  <si>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</si>
  <si>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</si>
  <si>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</si>
  <si>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</si>
  <si>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</si>
  <si>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</si>
  <si>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</si>
  <si>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</si>
  <si>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</si>
  <si>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</si>
  <si>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</si>
  <si>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</si>
  <si>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</si>
  <si>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</si>
  <si>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</si>
  <si>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</si>
  <si>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</si>
  <si>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</si>
  <si>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</si>
  <si>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</si>
  <si>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</si>
  <si>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</si>
  <si>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</si>
  <si>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</si>
  <si>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</si>
  <si>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</si>
  <si>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</si>
  <si>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</si>
  <si>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</si>
  <si>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</si>
  <si>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</si>
  <si>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</si>
  <si>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</si>
  <si>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</si>
  <si>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</si>
  <si>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</si>
  <si>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</si>
  <si>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</si>
  <si>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</si>
  <si>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</si>
  <si>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</si>
  <si>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</si>
  <si>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</si>
  <si>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</si>
  <si>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</si>
  <si>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</si>
  <si>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</si>
  <si>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</si>
  <si>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</si>
  <si>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</si>
  <si>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</si>
  <si>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</si>
  <si>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</si>
  <si>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</si>
  <si>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</si>
  <si>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</si>
  <si>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</si>
  <si>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</si>
  <si>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</si>
  <si>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</si>
  <si>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</si>
  <si>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</si>
  <si>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</si>
  <si>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</si>
  <si>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</si>
  <si>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</si>
  <si>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</si>
  <si>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</si>
  <si>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</si>
  <si>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</si>
  <si>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</si>
  <si>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</si>
  <si>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</si>
  <si>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</si>
  <si>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</si>
  <si>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</si>
  <si>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</si>
  <si>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</si>
  <si>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</si>
  <si>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</si>
  <si>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</si>
  <si>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</si>
  <si>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</si>
  <si>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</si>
  <si>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</si>
  <si>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</si>
  <si>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</si>
  <si>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</si>
  <si>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</si>
  <si>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</si>
  <si>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</si>
  <si>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</si>
  <si>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</si>
  <si>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</si>
  <si>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</si>
  <si>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</si>
  <si>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</si>
  <si>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</si>
  <si>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</si>
  <si>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</si>
  <si>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</si>
  <si>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</si>
  <si>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</si>
  <si>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</si>
  <si>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</si>
  <si>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</si>
  <si>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</si>
  <si>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</si>
  <si>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</si>
  <si>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</si>
  <si>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</si>
  <si>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</si>
  <si>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</si>
  <si>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</si>
  <si>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</si>
  <si>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</si>
  <si>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</si>
  <si>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</si>
  <si>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</si>
  <si>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</si>
  <si>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</si>
  <si>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</si>
  <si>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</si>
  <si>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</si>
  <si>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</si>
  <si>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</si>
  <si>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</si>
  <si>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</si>
  <si>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</si>
  <si>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</si>
  <si>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</si>
  <si>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</si>
  <si>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</si>
  <si>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</si>
  <si>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</si>
  <si>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</si>
  <si>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</si>
  <si>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</si>
  <si>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</si>
  <si>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</si>
  <si>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</si>
  <si>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</si>
  <si>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</si>
  <si>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</si>
  <si>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</si>
  <si>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</si>
  <si>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</si>
  <si>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</si>
  <si>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</si>
  <si>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</si>
  <si>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</si>
  <si>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</si>
  <si>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</si>
  <si>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</si>
  <si>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</si>
  <si>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</si>
  <si>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</si>
  <si>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</si>
  <si>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</si>
  <si>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</si>
  <si>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</si>
  <si>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</si>
  <si>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</si>
  <si>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</si>
  <si>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</si>
  <si>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</si>
  <si>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</si>
  <si>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</si>
  <si>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</si>
  <si>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</si>
  <si>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</si>
  <si>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</si>
  <si>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</si>
  <si>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</si>
  <si>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</si>
  <si>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</si>
  <si>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</si>
  <si>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</si>
  <si>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</si>
  <si>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</si>
  <si>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</si>
  <si>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</si>
  <si>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</si>
  <si>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</si>
  <si>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</si>
  <si>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</si>
  <si>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</si>
  <si>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</si>
  <si>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</si>
  <si>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</si>
  <si>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</si>
  <si>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</si>
  <si>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</si>
  <si>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</si>
  <si>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</si>
  <si>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</si>
  <si>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</si>
  <si>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</si>
  <si>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</si>
  <si>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</si>
  <si>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</si>
  <si>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</si>
  <si>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</si>
  <si>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</si>
  <si>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</si>
  <si>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</si>
  <si>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</si>
  <si>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</si>
  <si>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</si>
  <si>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</si>
  <si>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</si>
  <si>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</si>
  <si>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</si>
  <si>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</si>
  <si>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</si>
  <si>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</si>
  <si>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</si>
  <si>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</si>
  <si>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</si>
  <si>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</si>
  <si>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</si>
  <si>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</si>
  <si>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</si>
  <si>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</si>
  <si>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</si>
  <si>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</si>
  <si>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</si>
  <si>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</si>
  <si>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</si>
  <si>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</si>
  <si>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</si>
  <si>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</si>
  <si>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</si>
  <si>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</si>
  <si>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</si>
  <si>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</si>
  <si>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</si>
  <si>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</si>
  <si>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</si>
  <si>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</si>
  <si>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</si>
  <si>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</si>
  <si>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</si>
  <si>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</si>
  <si>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</si>
  <si>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</si>
  <si>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</si>
  <si>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</si>
  <si>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</si>
  <si>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</si>
  <si>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</si>
  <si>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</si>
  <si>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</si>
  <si>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</si>
  <si>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</si>
  <si>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</si>
  <si>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</si>
  <si>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</si>
  <si>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</si>
  <si>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</si>
  <si>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</si>
  <si>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</si>
  <si>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</si>
  <si>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</si>
  <si>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</si>
  <si>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</si>
  <si>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</si>
  <si>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</si>
  <si>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</si>
  <si>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</si>
  <si>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</si>
  <si>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</si>
  <si>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</si>
  <si>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</si>
  <si>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</si>
  <si>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</si>
  <si>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</si>
  <si>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</si>
  <si>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</si>
  <si>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</si>
  <si>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</si>
  <si>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</si>
  <si>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</si>
  <si>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</si>
  <si>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</si>
  <si>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</si>
  <si>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</si>
  <si>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</si>
  <si>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</si>
  <si>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</si>
  <si>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</si>
  <si>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</si>
  <si>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</si>
  <si>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</si>
  <si>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</si>
  <si>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</si>
  <si>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</si>
  <si>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</si>
  <si>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</si>
  <si>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</si>
  <si>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</si>
  <si>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</si>
  <si>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</si>
  <si>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</si>
  <si>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</si>
  <si>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</si>
  <si>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</si>
  <si>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</si>
  <si>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</si>
  <si>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</si>
  <si>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</si>
  <si>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</si>
  <si>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</si>
  <si>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</si>
  <si>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</si>
  <si>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</si>
  <si>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</si>
  <si>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</si>
  <si>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</si>
  <si>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</si>
  <si>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</si>
  <si>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</si>
  <si>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</si>
  <si>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</si>
  <si>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</si>
  <si>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</si>
  <si>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</si>
  <si>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</si>
  <si>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</si>
  <si>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</si>
  <si>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</si>
  <si>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</si>
  <si>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</si>
  <si>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</si>
  <si>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</si>
  <si>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</si>
  <si>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</si>
  <si>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</si>
  <si>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</si>
  <si>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</si>
  <si>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</si>
  <si>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</si>
  <si>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</si>
  <si>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</si>
  <si>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</si>
  <si>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</si>
  <si>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</si>
  <si>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</si>
  <si>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</si>
  <si>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</si>
  <si>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</si>
  <si>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</si>
  <si>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</si>
  <si>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</si>
  <si>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</si>
  <si>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</si>
  <si>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</si>
  <si>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</si>
  <si>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</si>
  <si>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</si>
  <si>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</si>
  <si>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</si>
  <si>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</si>
  <si>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</si>
  <si>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</si>
  <si>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</si>
  <si>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</si>
  <si>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</si>
  <si>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</si>
  <si>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</si>
  <si>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</si>
  <si>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</si>
  <si>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</si>
  <si>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</si>
  <si>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</si>
  <si>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</si>
  <si>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</si>
  <si>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</si>
  <si>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</si>
  <si>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</si>
  <si>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</si>
  <si>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</si>
  <si>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</si>
  <si>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</si>
  <si>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</si>
  <si>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</si>
  <si>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</si>
  <si>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</si>
  <si>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</si>
  <si>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</si>
  <si>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</si>
  <si>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</si>
  <si>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</si>
  <si>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</si>
  <si>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</si>
  <si>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</si>
  <si>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</si>
  <si>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</si>
  <si>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</si>
  <si>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</si>
  <si>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</si>
  <si>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</si>
  <si>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</si>
  <si>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</si>
  <si>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</si>
  <si>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</si>
  <si>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</si>
  <si>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</si>
  <si>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</si>
  <si>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</si>
  <si>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</si>
  <si>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</si>
  <si>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</si>
  <si>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</si>
  <si>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</si>
  <si>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</si>
  <si>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</si>
  <si>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</si>
  <si>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</si>
  <si>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</si>
  <si>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</si>
  <si>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</si>
  <si>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</si>
  <si>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</si>
  <si>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</si>
  <si>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</si>
  <si>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</si>
  <si>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</si>
  <si>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</si>
  <si>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</si>
  <si>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</si>
  <si>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</si>
  <si>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</si>
  <si>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</si>
  <si>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</si>
  <si>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</si>
  <si>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</si>
  <si>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</si>
  <si>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</si>
  <si>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</si>
  <si>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</si>
  <si>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</si>
  <si>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</si>
  <si>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</si>
  <si>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</si>
  <si>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</si>
  <si>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</si>
  <si>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</si>
  <si>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</si>
  <si>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</si>
  <si>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</si>
  <si>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</si>
  <si>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</si>
  <si>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</si>
  <si>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</si>
  <si>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</si>
  <si>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</si>
  <si>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</si>
  <si>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</si>
  <si>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</si>
  <si>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</si>
  <si>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</si>
  <si>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</si>
  <si>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</si>
  <si>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</si>
  <si>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</si>
  <si>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</si>
  <si>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</si>
  <si>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</si>
  <si>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</si>
  <si>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</si>
  <si>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</si>
  <si>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</si>
  <si>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</si>
  <si>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</si>
  <si>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</si>
  <si>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</si>
  <si>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</si>
  <si>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</si>
  <si>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</si>
  <si>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</si>
  <si>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</si>
  <si>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</si>
  <si>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</si>
  <si>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</si>
  <si>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</si>
  <si>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</si>
  <si>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</si>
  <si>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</si>
  <si>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</si>
  <si>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</si>
  <si>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</si>
  <si>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</si>
  <si>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</si>
  <si>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</si>
  <si>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</si>
  <si>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</si>
  <si>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</si>
  <si>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</si>
  <si>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</si>
  <si>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</si>
  <si>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</si>
  <si>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</si>
  <si>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</si>
  <si>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</si>
  <si>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</si>
  <si>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</si>
  <si>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</si>
  <si>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</si>
  <si>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</si>
  <si>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</si>
  <si>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</si>
  <si>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</si>
  <si>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</si>
  <si>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</si>
  <si>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</si>
  <si>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</si>
  <si>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</si>
  <si>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</si>
  <si>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</si>
  <si>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</si>
  <si>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</si>
  <si>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</si>
  <si>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</si>
  <si>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</si>
  <si>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</si>
  <si>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</si>
  <si>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</si>
  <si>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</si>
  <si>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</si>
  <si>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</si>
  <si>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</si>
  <si>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</si>
  <si>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</si>
  <si>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</si>
  <si>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</si>
  <si>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</si>
  <si>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</si>
  <si>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</si>
  <si>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</si>
  <si>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</si>
  <si>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</si>
  <si>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</si>
  <si>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</si>
  <si>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</si>
  <si>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</si>
  <si>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</si>
  <si>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</si>
  <si>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</si>
  <si>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</si>
  <si>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</si>
  <si>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</si>
  <si>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</si>
  <si>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</si>
  <si>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</si>
  <si>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</si>
  <si>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</si>
  <si>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</si>
  <si>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</si>
  <si>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</si>
  <si>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</si>
  <si>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</si>
  <si>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</si>
  <si>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</si>
  <si>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</si>
  <si>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</si>
  <si>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</si>
  <si>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</si>
  <si>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</si>
  <si>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</si>
  <si>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</si>
  <si>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</si>
  <si>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</si>
  <si>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</si>
  <si>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</si>
  <si>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</si>
  <si>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</si>
  <si>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</si>
  <si>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</si>
  <si>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</si>
  <si>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</si>
  <si>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</si>
  <si>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</si>
  <si>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</si>
  <si>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</si>
  <si>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</si>
  <si>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</si>
  <si>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</si>
  <si>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</si>
  <si>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</si>
  <si>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</si>
  <si>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</si>
  <si>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</si>
  <si>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</si>
  <si>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</si>
  <si>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</si>
  <si>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</si>
  <si>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</si>
  <si>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</si>
  <si>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</si>
  <si>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</si>
  <si>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</si>
  <si>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</si>
  <si>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</si>
  <si>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</si>
  <si>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</si>
  <si>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</si>
  <si>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</si>
  <si>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</si>
  <si>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</si>
  <si>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</si>
  <si>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</si>
  <si>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</si>
  <si>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</si>
  <si>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</si>
  <si>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</si>
  <si>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</si>
  <si>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</si>
  <si>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</si>
  <si>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</si>
  <si>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</si>
  <si>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</si>
  <si>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</si>
  <si>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</si>
  <si>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</si>
  <si>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</si>
  <si>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</si>
  <si>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</si>
  <si>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</si>
  <si>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</si>
  <si>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</si>
  <si>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</si>
  <si>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</si>
  <si>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</si>
  <si>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</si>
  <si>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</si>
  <si>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</si>
  <si>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</si>
  <si>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</si>
  <si>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</si>
  <si>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</si>
  <si>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</si>
  <si>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</si>
  <si>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</si>
  <si>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</si>
  <si>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</si>
  <si>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</si>
  <si>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</si>
  <si>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</si>
  <si>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</si>
  <si>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</si>
  <si>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</si>
  <si>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</si>
  <si>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</si>
  <si>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</si>
  <si>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</si>
  <si>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</si>
  <si>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</si>
  <si>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</si>
  <si>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</si>
  <si>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</si>
  <si>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</si>
  <si>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</si>
  <si>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</si>
  <si>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</si>
  <si>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</si>
  <si>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</si>
  <si>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</si>
  <si>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</si>
  <si>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</si>
  <si>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</si>
  <si>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</si>
  <si>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</si>
  <si>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</si>
  <si>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</si>
  <si>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</si>
  <si>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</si>
  <si>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</si>
  <si>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</si>
  <si>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</si>
  <si>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</si>
  <si>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</si>
  <si>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</si>
  <si>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</si>
  <si>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</si>
  <si>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</si>
  <si>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</si>
  <si>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</si>
  <si>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</si>
  <si>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</si>
  <si>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</si>
  <si>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</si>
  <si>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</si>
  <si>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</si>
  <si>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</si>
  <si>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</si>
  <si>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</si>
  <si>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</si>
  <si>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</si>
  <si>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</si>
  <si>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</si>
  <si>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</si>
  <si>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</si>
  <si>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</si>
  <si>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</si>
  <si>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</si>
  <si>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</si>
  <si>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</si>
  <si>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</si>
  <si>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</si>
  <si>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</si>
  <si>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</si>
  <si>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</si>
  <si>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</si>
  <si>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</si>
  <si>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</si>
  <si>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</si>
  <si>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</si>
  <si>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</si>
  <si>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</si>
  <si>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</si>
  <si>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</si>
  <si>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</si>
  <si>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</si>
  <si>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</si>
  <si>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</si>
  <si>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</si>
  <si>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</si>
  <si>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</si>
  <si>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</si>
  <si>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</si>
  <si>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</si>
  <si>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</si>
  <si>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</si>
  <si>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</si>
  <si>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</si>
  <si>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</si>
  <si>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</si>
  <si>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</si>
  <si>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</si>
  <si>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</si>
  <si>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</si>
  <si>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</si>
  <si>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</si>
  <si>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</si>
  <si>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</si>
  <si>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</si>
  <si>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</si>
  <si>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</si>
  <si>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</si>
  <si>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</si>
  <si>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</si>
  <si>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</si>
  <si>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</si>
  <si>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</si>
  <si>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</si>
  <si>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</si>
  <si>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</si>
  <si>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</si>
  <si>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</si>
  <si>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</si>
  <si>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</si>
  <si>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</si>
  <si>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</si>
  <si>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</si>
  <si>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</si>
  <si>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</si>
  <si>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</si>
  <si>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</si>
  <si>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</si>
  <si>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</si>
  <si>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</si>
  <si>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</si>
  <si>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</si>
  <si>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</si>
  <si>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</si>
  <si>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</si>
  <si>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</si>
  <si>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</si>
  <si>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</si>
  <si>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</si>
  <si>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</si>
  <si>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</si>
  <si>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</si>
  <si>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</si>
  <si>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</si>
  <si>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</si>
  <si>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</si>
  <si>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</si>
  <si>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</si>
  <si>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</si>
  <si>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</si>
  <si>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</si>
  <si>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</si>
  <si>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</si>
  <si>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</si>
  <si>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</si>
  <si>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</si>
  <si>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</si>
  <si>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</si>
  <si>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</si>
  <si>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</si>
  <si>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</si>
  <si>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</si>
  <si>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</si>
  <si>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</si>
  <si>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</si>
  <si>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</si>
  <si>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</si>
  <si>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</si>
  <si>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</si>
  <si>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</si>
  <si>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</si>
  <si>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</si>
  <si>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</si>
  <si>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</si>
  <si>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</si>
  <si>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</si>
  <si>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</si>
  <si>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</si>
  <si>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</si>
  <si>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</si>
  <si>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</si>
  <si>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</si>
  <si>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</si>
  <si>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</si>
  <si>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</si>
  <si>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</si>
  <si>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</si>
  <si>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</si>
  <si>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</si>
  <si>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</si>
  <si>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</si>
  <si>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</si>
  <si>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</si>
  <si>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</si>
  <si>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</si>
  <si>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</si>
  <si>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</si>
  <si>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</si>
  <si>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</si>
  <si>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</si>
  <si>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</si>
  <si>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</si>
  <si>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</si>
  <si>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</si>
  <si>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</si>
  <si>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</si>
  <si>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</si>
  <si>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</si>
  <si>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</si>
  <si>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</si>
  <si>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</si>
  <si>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</si>
  <si>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</si>
  <si>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</si>
  <si>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</si>
  <si>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</si>
  <si>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</si>
  <si>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</si>
  <si>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</si>
  <si>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</si>
  <si>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</si>
  <si>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</si>
  <si>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</si>
  <si>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</si>
  <si>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</si>
  <si>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</si>
  <si>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</si>
  <si>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</si>
  <si>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</si>
  <si>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</si>
  <si>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</si>
  <si>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</si>
  <si>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</si>
  <si>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</si>
  <si>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</si>
  <si>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</si>
  <si>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</si>
  <si>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</si>
  <si>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</si>
  <si>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</si>
  <si>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</si>
  <si>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</si>
  <si>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</si>
  <si>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</si>
  <si>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</si>
  <si>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</si>
  <si>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</si>
  <si>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</si>
  <si>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</si>
  <si>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</si>
  <si>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</si>
  <si>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</si>
  <si>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</si>
  <si>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</si>
  <si>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</si>
  <si>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</si>
  <si>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</si>
  <si>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</si>
  <si>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</si>
  <si>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</si>
  <si>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</si>
  <si>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</si>
  <si>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</si>
  <si>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</si>
  <si>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</si>
  <si>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</si>
  <si>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</si>
  <si>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</si>
  <si>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</si>
  <si>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</si>
  <si>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</si>
  <si>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</si>
  <si>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</si>
  <si>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</si>
  <si>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</si>
  <si>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</si>
  <si>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</si>
  <si>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</si>
  <si>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</si>
  <si>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</si>
  <si>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</si>
  <si>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</si>
  <si>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</si>
  <si>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</si>
  <si>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</si>
  <si>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</si>
  <si>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</si>
  <si>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</si>
  <si>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</si>
  <si>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</si>
  <si>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</si>
  <si>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</si>
  <si>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</si>
  <si>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</si>
  <si>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</si>
  <si>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</si>
  <si>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</si>
  <si>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</si>
  <si>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</si>
  <si>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</si>
  <si>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</si>
  <si>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</si>
  <si>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</si>
  <si>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</si>
  <si>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</si>
  <si>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</si>
  <si>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</si>
  <si>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</si>
  <si>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</si>
  <si>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</si>
  <si>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</si>
  <si>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</si>
  <si>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</si>
  <si>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</si>
  <si>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</si>
  <si>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</si>
  <si>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</si>
  <si>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</si>
  <si>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</si>
  <si>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</si>
  <si>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</si>
  <si>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</si>
  <si>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</si>
  <si>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</si>
  <si>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</si>
  <si>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</si>
  <si>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</si>
  <si>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</si>
  <si>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</si>
  <si>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</si>
  <si>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</si>
  <si>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</si>
  <si>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</si>
  <si>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</si>
  <si>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</si>
  <si>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</si>
  <si>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</si>
  <si>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</si>
  <si>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</si>
  <si>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</si>
  <si>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</si>
  <si>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</si>
  <si>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</si>
  <si>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</si>
  <si>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</si>
  <si>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</si>
  <si>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</si>
  <si>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</si>
  <si>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</si>
  <si>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</si>
  <si>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</si>
  <si>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</si>
  <si>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</si>
  <si>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</si>
  <si>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</si>
  <si>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</si>
  <si>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</si>
  <si>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</si>
  <si>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</si>
  <si>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</si>
  <si>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</si>
  <si>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</si>
  <si>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</si>
  <si>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</si>
  <si>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</si>
  <si>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</si>
  <si>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</si>
  <si>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</si>
  <si>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</si>
  <si>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</si>
  <si>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</si>
  <si>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</si>
  <si>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</si>
  <si>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</si>
  <si>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</si>
  <si>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</si>
  <si>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</si>
  <si>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</si>
  <si>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</si>
  <si>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</si>
  <si>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</si>
  <si>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</si>
  <si>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</si>
  <si>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</si>
  <si>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</si>
  <si>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</si>
  <si>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</si>
  <si>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</si>
  <si>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</si>
  <si>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</si>
  <si>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</si>
  <si>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</si>
  <si>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</si>
  <si>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</si>
  <si>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</si>
  <si>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</si>
  <si>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</si>
  <si>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</si>
  <si>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</si>
  <si>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</si>
  <si>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</si>
  <si>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</si>
  <si>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</si>
  <si>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</si>
  <si>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</si>
  <si>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</si>
  <si>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</si>
  <si>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</si>
  <si>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</si>
  <si>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</si>
  <si>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</si>
  <si>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</si>
  <si>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</si>
  <si>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</si>
  <si>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</si>
  <si>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</si>
  <si>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</si>
  <si>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</si>
  <si>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</si>
  <si>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</si>
  <si>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</si>
  <si>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</si>
  <si>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</si>
  <si>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</si>
  <si>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</si>
  <si>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</si>
  <si>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</si>
  <si>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</si>
  <si>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</si>
  <si>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</si>
  <si>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</si>
  <si>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</si>
  <si>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</si>
  <si>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</si>
  <si>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</si>
  <si>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</si>
  <si>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</si>
  <si>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</si>
  <si>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</si>
  <si>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</si>
  <si>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</si>
  <si>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</si>
  <si>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</si>
  <si>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</si>
  <si>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</si>
  <si>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</si>
  <si>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</si>
  <si>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</si>
  <si>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</si>
  <si>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</si>
  <si>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</si>
  <si>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</si>
  <si>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</si>
  <si>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</si>
  <si>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</si>
  <si>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</si>
  <si>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</si>
  <si>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</si>
  <si>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</si>
  <si>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</si>
  <si>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</si>
  <si>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</si>
  <si>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</si>
  <si>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</si>
  <si>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</si>
  <si>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</si>
  <si>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</si>
  <si>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</si>
  <si>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</si>
  <si>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</si>
  <si>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</si>
  <si>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</si>
  <si>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</si>
  <si>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</si>
  <si>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</si>
  <si>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</si>
  <si>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</si>
  <si>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</si>
  <si>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</si>
  <si>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</si>
  <si>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</si>
  <si>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</si>
  <si>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</si>
  <si>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</si>
  <si>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</si>
  <si>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</si>
  <si>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</si>
  <si>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</si>
  <si>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</si>
  <si>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</si>
  <si>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</si>
  <si>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</si>
  <si>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</si>
  <si>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</si>
  <si>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</si>
  <si>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</si>
  <si>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</si>
  <si>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</si>
  <si>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</si>
  <si>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</si>
  <si>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</si>
  <si>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</si>
  <si>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</si>
  <si>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</si>
  <si>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</si>
  <si>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</si>
  <si>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</si>
  <si>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</si>
  <si>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</si>
  <si>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</si>
  <si>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</si>
  <si>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</si>
  <si>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</si>
  <si>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</si>
  <si>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</si>
  <si>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</si>
  <si>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</si>
  <si>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</si>
  <si>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</si>
  <si>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</si>
  <si>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</si>
  <si>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</si>
  <si>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</si>
  <si>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</si>
  <si>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</si>
  <si>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</si>
  <si>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</si>
  <si>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</si>
  <si>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</si>
  <si>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</si>
  <si>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</si>
  <si>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</si>
  <si>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</si>
  <si>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</si>
  <si>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</si>
  <si>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</si>
  <si>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</si>
  <si>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</si>
  <si>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</si>
  <si>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</si>
  <si>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</si>
  <si>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</si>
  <si>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</si>
  <si>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</si>
  <si>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</si>
  <si>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</si>
  <si>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</si>
  <si>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</si>
  <si>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</si>
  <si>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</si>
  <si>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</si>
  <si>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</si>
  <si>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</si>
  <si>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</si>
  <si>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</si>
  <si>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</si>
  <si>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</si>
  <si>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</si>
  <si>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</si>
  <si>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</si>
  <si>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</si>
  <si>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</si>
  <si>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</si>
  <si>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</si>
  <si>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</si>
  <si>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</si>
  <si>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</si>
  <si>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</si>
  <si>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</si>
  <si>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</si>
  <si>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</si>
  <si>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</si>
  <si>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</si>
  <si>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</si>
  <si>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</si>
  <si>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</si>
  <si>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</si>
  <si>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</si>
  <si>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</si>
  <si>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</si>
  <si>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</si>
  <si>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</si>
  <si>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</si>
  <si>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</si>
  <si>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</si>
  <si>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</si>
  <si>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</si>
  <si>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</si>
  <si>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</si>
  <si>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</si>
  <si>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</si>
  <si>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</si>
  <si>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</si>
  <si>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</si>
  <si>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</si>
  <si>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</si>
  <si>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</si>
  <si>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</si>
  <si>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</si>
  <si>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</si>
  <si>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</si>
  <si>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</si>
  <si>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</si>
  <si>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</si>
  <si>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</si>
  <si>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</si>
  <si>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</si>
  <si>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</si>
  <si>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</si>
  <si>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</si>
  <si>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</si>
  <si>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</si>
  <si>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</si>
  <si>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</si>
  <si>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</si>
  <si>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</si>
  <si>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</si>
  <si>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</si>
  <si>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</si>
  <si>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</si>
  <si>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</si>
  <si>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</si>
  <si>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</si>
  <si>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</si>
  <si>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</si>
  <si>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</si>
  <si>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</si>
  <si>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</si>
  <si>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</si>
  <si>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</si>
  <si>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</si>
  <si>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</si>
  <si>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</si>
  <si>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</si>
  <si>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</si>
  <si>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</si>
  <si>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</si>
  <si>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</si>
  <si>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</si>
  <si>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</si>
  <si>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</si>
  <si>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</si>
  <si>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</si>
  <si>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</si>
  <si>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</si>
  <si>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</si>
  <si>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</si>
  <si>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</si>
  <si>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</si>
  <si>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</si>
  <si>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</si>
  <si>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</si>
  <si>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</si>
  <si>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</si>
  <si>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</si>
  <si>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</si>
  <si>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</si>
  <si>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</si>
  <si>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</si>
  <si>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</si>
  <si>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</si>
  <si>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</si>
  <si>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</si>
  <si>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</si>
  <si>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</si>
  <si>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</si>
  <si>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</si>
  <si>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</si>
  <si>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</si>
  <si>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</si>
  <si>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</si>
  <si>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</si>
  <si>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</si>
  <si>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</si>
  <si>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</si>
  <si>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</si>
  <si>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</si>
  <si>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</si>
  <si>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</si>
  <si>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</si>
  <si>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</si>
  <si>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</si>
  <si>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</si>
  <si>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</si>
  <si>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</si>
  <si>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</si>
  <si>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</si>
  <si>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</si>
  <si>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</si>
  <si>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</si>
  <si>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</si>
  <si>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</si>
  <si>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</si>
  <si>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</si>
  <si>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</si>
  <si>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</si>
  <si>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</si>
  <si>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</si>
  <si>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</si>
  <si>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</si>
  <si>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</si>
  <si>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</si>
  <si>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</si>
  <si>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</si>
  <si>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</si>
  <si>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</si>
  <si>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</si>
  <si>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</si>
  <si>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</si>
  <si>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</si>
  <si>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</si>
  <si>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</si>
  <si>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</si>
  <si>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</si>
  <si>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</si>
  <si>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</si>
  <si>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</si>
  <si>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</si>
  <si>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</si>
  <si>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</si>
  <si>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</si>
  <si>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</si>
  <si>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</si>
  <si>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</si>
  <si>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</si>
  <si>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</si>
  <si>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</si>
  <si>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</si>
  <si>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</si>
  <si>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</si>
  <si>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</si>
  <si>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</si>
  <si>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</si>
  <si>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</si>
  <si>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</si>
  <si>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</si>
  <si>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</si>
  <si>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</si>
  <si>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</si>
  <si>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</si>
  <si>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</si>
  <si>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</si>
  <si>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</si>
  <si>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</si>
  <si>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</si>
  <si>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</si>
  <si>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</si>
  <si>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</si>
  <si>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</si>
  <si>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</si>
  <si>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</si>
  <si>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</si>
  <si>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</si>
  <si>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</si>
  <si>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</si>
  <si>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</si>
  <si>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</si>
  <si>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</si>
  <si>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</si>
  <si>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</si>
  <si>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</si>
  <si>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</si>
  <si>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</si>
  <si>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</si>
  <si>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</si>
  <si>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</si>
  <si>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</si>
  <si>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</si>
  <si>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</si>
  <si>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</si>
  <si>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</si>
  <si>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</si>
  <si>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</si>
  <si>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</si>
  <si>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</si>
  <si>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</si>
  <si>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</si>
  <si>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</si>
  <si>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</si>
  <si>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</si>
  <si>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</si>
  <si>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</si>
  <si>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</si>
  <si>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</si>
  <si>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</si>
  <si>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</si>
  <si>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</si>
  <si>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</si>
  <si>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</si>
  <si>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</si>
  <si>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</si>
  <si>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</si>
  <si>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</si>
  <si>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</si>
  <si>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</si>
  <si>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</si>
  <si>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</si>
  <si>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</si>
  <si>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</si>
  <si>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</si>
  <si>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</si>
  <si>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</si>
  <si>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</si>
  <si>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</si>
  <si>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</si>
  <si>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</si>
  <si>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</si>
  <si>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</si>
  <si>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</si>
  <si>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</si>
  <si>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</si>
  <si>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</si>
  <si>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</si>
  <si>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</si>
  <si>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</si>
  <si>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</si>
  <si>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</si>
  <si>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</si>
  <si>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</si>
  <si>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</si>
  <si>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</si>
  <si>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</si>
  <si>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</si>
  <si>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</si>
  <si>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</si>
  <si>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</si>
  <si>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</si>
  <si>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</si>
  <si>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</si>
  <si>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</si>
  <si>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</si>
  <si>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</si>
  <si>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</si>
  <si>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</si>
  <si>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</si>
  <si>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</si>
  <si>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</si>
  <si>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</si>
  <si>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</si>
  <si>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</si>
  <si>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</si>
  <si>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</si>
  <si>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</si>
  <si>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</si>
  <si>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</si>
  <si>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</si>
  <si>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</si>
  <si>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</si>
  <si>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</si>
  <si>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</si>
  <si>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</si>
  <si>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</si>
  <si>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</si>
  <si>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</si>
  <si>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</si>
  <si>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</si>
  <si>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</si>
  <si>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</si>
  <si>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</si>
  <si>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</si>
  <si>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</si>
  <si>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</si>
  <si>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</si>
  <si>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</si>
  <si>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</si>
  <si>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</si>
  <si>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</si>
  <si>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</si>
  <si>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</si>
  <si>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</si>
  <si>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</si>
  <si>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</si>
  <si>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</si>
  <si>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</si>
  <si>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</si>
  <si>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</si>
  <si>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</si>
  <si>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</si>
  <si>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</si>
  <si>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</si>
  <si>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</si>
  <si>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</si>
  <si>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</si>
  <si>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</si>
  <si>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</si>
  <si>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</si>
  <si>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</si>
  <si>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</si>
  <si>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</si>
  <si>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</si>
  <si>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</si>
  <si>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</si>
  <si>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</si>
  <si>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</si>
  <si>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</si>
  <si>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</si>
  <si>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</si>
  <si>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</si>
  <si>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</si>
  <si>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</si>
  <si>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</si>
  <si>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</si>
  <si>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</si>
  <si>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</si>
  <si>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</si>
  <si>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</si>
  <si>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</si>
  <si>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</si>
  <si>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</si>
  <si>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</si>
  <si>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</si>
  <si>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</si>
  <si>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</si>
  <si>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</si>
  <si>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</si>
  <si>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</si>
  <si>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</si>
  <si>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</si>
  <si>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</si>
  <si>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</si>
  <si>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</si>
  <si>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</si>
  <si>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</si>
  <si>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</si>
  <si>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</si>
  <si>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</si>
  <si>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</si>
  <si>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</si>
  <si>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</si>
  <si>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</si>
  <si>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</si>
  <si>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</si>
  <si>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</si>
  <si>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</si>
  <si>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</si>
  <si>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</si>
  <si>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</si>
  <si>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</si>
  <si>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</si>
  <si>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</si>
  <si>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</si>
  <si>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</si>
  <si>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</si>
  <si>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</si>
  <si>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</si>
  <si>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</si>
  <si>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</si>
  <si>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</si>
  <si>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</si>
  <si>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</si>
  <si>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</si>
  <si>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</si>
  <si>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</si>
  <si>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</si>
  <si>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</si>
  <si>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</si>
  <si>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</si>
  <si>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</si>
  <si>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</si>
  <si>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</si>
  <si>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</si>
  <si>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</si>
  <si>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</si>
  <si>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</si>
  <si>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</si>
  <si>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</si>
  <si>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</si>
  <si>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</si>
  <si>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</si>
  <si>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</si>
  <si>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</si>
  <si>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</si>
  <si>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</si>
  <si>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</si>
  <si>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</si>
  <si>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</si>
  <si>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</si>
  <si>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</si>
  <si>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</si>
  <si>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</si>
  <si>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</si>
  <si>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</si>
  <si>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</si>
  <si>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</si>
  <si>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</si>
  <si>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</si>
  <si>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</si>
  <si>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</si>
  <si>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</si>
  <si>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</si>
  <si>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</si>
  <si>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</si>
  <si>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</si>
  <si>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</si>
  <si>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</si>
  <si>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</si>
  <si>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</si>
  <si>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</si>
  <si>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</si>
  <si>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</si>
  <si>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</si>
  <si>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</si>
  <si>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</si>
  <si>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</si>
  <si>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</si>
  <si>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</si>
  <si>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</si>
  <si>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</si>
  <si>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</si>
  <si>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</si>
  <si>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</si>
  <si>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</si>
  <si>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</si>
  <si>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</si>
  <si>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</si>
  <si>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</si>
  <si>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</si>
  <si>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</si>
  <si>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</si>
  <si>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</si>
  <si>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</si>
  <si>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</si>
  <si>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</si>
  <si>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</si>
  <si>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</si>
  <si>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</si>
  <si>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</si>
  <si>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</si>
  <si>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</si>
  <si>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</si>
  <si>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</si>
  <si>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</si>
  <si>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</si>
  <si>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</si>
  <si>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</si>
  <si>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</si>
  <si>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</si>
  <si>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</si>
  <si>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</si>
  <si>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</si>
  <si>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</si>
  <si>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</si>
  <si>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</si>
  <si>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</si>
  <si>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</si>
  <si>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</si>
  <si>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</si>
  <si>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</si>
  <si>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</si>
  <si>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</si>
  <si>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</si>
  <si>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</si>
  <si>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</si>
  <si>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</si>
  <si>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</si>
  <si>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</si>
  <si>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</si>
  <si>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</si>
  <si>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</si>
  <si>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</si>
  <si>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</si>
  <si>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</si>
  <si>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</si>
  <si>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</si>
  <si>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</si>
  <si>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</si>
  <si>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</si>
  <si>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</si>
  <si>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</si>
  <si>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</si>
  <si>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</si>
  <si>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</si>
  <si>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</si>
  <si>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</si>
  <si>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</si>
  <si>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</si>
  <si>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</si>
  <si>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</si>
  <si>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</si>
  <si>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</si>
  <si>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</si>
  <si>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</si>
  <si>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</si>
  <si>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</si>
  <si>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</si>
  <si>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</si>
  <si>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</si>
  <si>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</si>
  <si>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</si>
  <si>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</si>
  <si>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</si>
  <si>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</si>
  <si>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</si>
  <si>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</si>
  <si>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</si>
  <si>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</si>
  <si>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</si>
  <si>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</si>
  <si>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</si>
  <si>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</si>
  <si>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</si>
  <si>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</si>
  <si>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</si>
  <si>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</si>
  <si>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</si>
  <si>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</si>
  <si>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</si>
  <si>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</si>
  <si>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</si>
  <si>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</si>
  <si>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</si>
  <si>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</si>
  <si>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</si>
  <si>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</si>
  <si>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</si>
  <si>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</si>
  <si>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</si>
  <si>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</si>
  <si>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</si>
  <si>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</si>
  <si>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</si>
  <si>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</si>
  <si>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</si>
  <si>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</si>
  <si>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</si>
  <si>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</si>
  <si>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</si>
  <si>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</si>
  <si>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</si>
  <si>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</si>
  <si>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</si>
  <si>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</si>
  <si>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</si>
  <si>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</si>
  <si>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</si>
  <si>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</si>
  <si>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</si>
  <si>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</si>
  <si>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</si>
  <si>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</si>
  <si>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</si>
  <si>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</si>
  <si>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</si>
  <si>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</si>
  <si>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</si>
  <si>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</si>
  <si>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</si>
  <si>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</si>
  <si>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</si>
  <si>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</si>
  <si>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</si>
  <si>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</si>
  <si>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</si>
  <si>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</si>
  <si>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</si>
  <si>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</si>
  <si>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</si>
  <si>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</si>
  <si>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</si>
  <si>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</si>
  <si>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</si>
  <si>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</si>
  <si>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</si>
  <si>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</si>
  <si>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</si>
  <si>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</si>
  <si>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</si>
  <si>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</si>
  <si>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</si>
  <si>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</si>
  <si>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</si>
  <si>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</si>
  <si>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</si>
  <si>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</si>
  <si>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</si>
  <si>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</si>
  <si>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</si>
  <si>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</si>
  <si>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</si>
  <si>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</si>
  <si>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</si>
  <si>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</si>
  <si>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</si>
  <si>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</si>
  <si>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</si>
  <si>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</si>
  <si>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</si>
  <si>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</si>
  <si>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</si>
  <si>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</si>
  <si>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</si>
  <si>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</si>
  <si>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</si>
  <si>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</si>
  <si>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</si>
  <si>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</si>
  <si>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</si>
  <si>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</si>
  <si>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</si>
  <si>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</si>
  <si>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</si>
  <si>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</si>
  <si>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</si>
  <si>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</si>
  <si>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</si>
  <si>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</si>
  <si>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</si>
  <si>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</si>
  <si>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</si>
  <si>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</si>
  <si>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</si>
  <si>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</si>
  <si>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</si>
  <si>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</si>
  <si>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</si>
  <si>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</si>
  <si>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</si>
  <si>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</si>
  <si>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</si>
  <si>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</si>
  <si>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</si>
  <si>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</si>
  <si>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</si>
  <si>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</si>
  <si>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</si>
  <si>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</si>
  <si>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</si>
  <si>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</si>
  <si>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</si>
  <si>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</si>
  <si>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</si>
  <si>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</si>
  <si>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</si>
  <si>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</si>
  <si>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</si>
  <si>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</si>
  <si>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</si>
  <si>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</si>
  <si>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</si>
  <si>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</si>
  <si>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</si>
  <si>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</si>
  <si>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</si>
  <si>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</si>
  <si>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</si>
  <si>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</si>
  <si>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</si>
  <si>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</si>
  <si>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</si>
  <si>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</si>
  <si>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</si>
  <si>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</si>
  <si>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</si>
  <si>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</si>
  <si>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</si>
  <si>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</si>
  <si>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</si>
  <si>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</si>
  <si>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</si>
  <si>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</si>
  <si>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</si>
  <si>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</si>
  <si>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</si>
  <si>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</si>
  <si>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</si>
  <si>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</si>
  <si>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</si>
  <si>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</si>
  <si>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</si>
  <si>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</si>
  <si>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</si>
  <si>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</si>
  <si>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</si>
  <si>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</si>
  <si>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</si>
  <si>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</si>
  <si>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</si>
  <si>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</si>
  <si>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</si>
  <si>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</si>
  <si>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</si>
  <si>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</si>
  <si>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</si>
  <si>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</si>
  <si>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</si>
  <si>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</si>
  <si>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</si>
  <si>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</si>
  <si>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</si>
  <si>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</si>
  <si>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</si>
  <si>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</si>
  <si>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</si>
  <si>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</si>
  <si>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</si>
  <si>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</si>
  <si>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</si>
  <si>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</si>
  <si>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</si>
  <si>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</si>
  <si>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</si>
  <si>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</si>
  <si>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</si>
  <si>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</si>
  <si>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</si>
  <si>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</si>
  <si>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</si>
  <si>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</si>
  <si>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</si>
  <si>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</si>
  <si>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</si>
  <si>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</si>
  <si>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</si>
  <si>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</si>
  <si>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</si>
  <si>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</si>
  <si>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</si>
  <si>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</si>
  <si>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</si>
  <si>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</si>
  <si>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</si>
  <si>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</si>
  <si>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</si>
  <si>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</si>
  <si>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</si>
  <si>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</si>
  <si>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</si>
  <si>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</si>
  <si>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</si>
  <si>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</si>
  <si>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</si>
  <si>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</si>
  <si>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</si>
  <si>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</si>
  <si>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</si>
  <si>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</si>
  <si>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</si>
  <si>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</si>
  <si>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</si>
  <si>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</si>
  <si>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</si>
  <si>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</si>
  <si>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</si>
  <si>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</si>
  <si>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</si>
  <si>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</si>
  <si>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</si>
  <si>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</si>
  <si>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</si>
  <si>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</si>
  <si>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</si>
  <si>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</si>
  <si>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</si>
  <si>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</si>
  <si>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</si>
  <si>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</si>
  <si>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</si>
  <si>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</si>
  <si>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</si>
  <si>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</si>
  <si>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</si>
  <si>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</si>
  <si>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</si>
  <si>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</si>
  <si>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</si>
  <si>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</si>
  <si>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</si>
  <si>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</si>
  <si>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</si>
  <si>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</si>
  <si>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</si>
  <si>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</si>
  <si>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</si>
  <si>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</si>
  <si>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</si>
  <si>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</si>
  <si>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</si>
  <si>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</si>
  <si>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</si>
  <si>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</si>
  <si>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</si>
  <si>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</si>
  <si>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</si>
  <si>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</si>
  <si>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</si>
  <si>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</si>
  <si>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</si>
  <si>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</si>
  <si>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</si>
  <si>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</si>
  <si>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</si>
  <si>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</si>
  <si>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</si>
  <si>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</si>
  <si>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</si>
  <si>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</si>
  <si>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</si>
  <si>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</si>
  <si>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</si>
  <si>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</si>
  <si>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</si>
  <si>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</si>
  <si>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</si>
  <si>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</si>
  <si>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</si>
  <si>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</si>
  <si>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</si>
  <si>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</si>
  <si>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</si>
  <si>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</si>
  <si>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</si>
  <si>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</si>
  <si>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</si>
  <si>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</si>
  <si>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</si>
  <si>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</si>
  <si>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</si>
  <si>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</si>
  <si>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</si>
  <si>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</si>
  <si>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</si>
  <si>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</si>
  <si>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</si>
  <si>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</si>
  <si>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</si>
  <si>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</si>
  <si>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</si>
  <si>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</si>
  <si>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</si>
  <si>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</si>
  <si>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</si>
  <si>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</si>
  <si>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</si>
  <si>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</si>
  <si>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</si>
  <si>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</si>
  <si>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</si>
  <si>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</si>
  <si>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</si>
  <si>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</si>
  <si>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</si>
  <si>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</si>
  <si>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</si>
  <si>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</si>
  <si>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</si>
  <si>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</si>
  <si>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</si>
  <si>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</si>
  <si>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</si>
  <si>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</si>
  <si>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</si>
  <si>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</si>
  <si>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</si>
  <si>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</si>
  <si>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</si>
  <si>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</si>
  <si>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</si>
  <si>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</si>
  <si>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</si>
  <si>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</si>
  <si>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</si>
  <si>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</si>
  <si>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</si>
  <si>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</si>
  <si>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</si>
  <si>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</si>
  <si>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</si>
  <si>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</si>
  <si>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</si>
  <si>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</si>
  <si>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</si>
  <si>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</si>
  <si>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</si>
  <si>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</si>
  <si>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</si>
  <si>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</si>
  <si>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</si>
  <si>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</si>
  <si>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</si>
  <si>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</si>
  <si>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</si>
  <si>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</si>
  <si>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</si>
  <si>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</si>
  <si>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</si>
  <si>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</si>
  <si>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</si>
  <si>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</si>
  <si>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</si>
  <si>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</si>
  <si>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</si>
  <si>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</si>
  <si>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</si>
  <si>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</si>
  <si>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</si>
  <si>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</si>
  <si>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</si>
  <si>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</si>
  <si>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</si>
  <si>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</si>
  <si>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</si>
  <si>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</si>
  <si>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</si>
  <si>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</si>
  <si>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</si>
  <si>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</si>
  <si>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</si>
  <si>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</si>
  <si>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</si>
  <si>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</si>
  <si>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</si>
  <si>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</si>
  <si>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</si>
  <si>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</si>
  <si>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</si>
  <si>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</si>
  <si>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</si>
  <si>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</si>
  <si>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</si>
  <si>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</si>
  <si>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</si>
  <si>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</si>
  <si>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</si>
  <si>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</si>
  <si>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</si>
  <si>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</si>
  <si>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</si>
  <si>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</si>
  <si>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</si>
  <si>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</si>
  <si>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</si>
  <si>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</si>
  <si>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</si>
  <si>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</si>
  <si>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</si>
  <si>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</si>
  <si>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</si>
  <si>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</si>
  <si>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</si>
  <si>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</si>
  <si>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</si>
  <si>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</si>
  <si>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</si>
  <si>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</si>
  <si>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</si>
  <si>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</si>
  <si>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</si>
  <si>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</si>
  <si>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</si>
  <si>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</si>
  <si>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</si>
  <si>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</si>
  <si>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</si>
  <si>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</si>
  <si>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</si>
  <si>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</si>
  <si>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</si>
  <si>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</si>
  <si>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</si>
  <si>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</si>
  <si>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</si>
  <si>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</si>
  <si>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</si>
  <si>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</si>
  <si>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</si>
  <si>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</si>
  <si>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</si>
  <si>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</si>
  <si>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</si>
  <si>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</si>
  <si>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</si>
  <si>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</si>
  <si>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</si>
  <si>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</si>
  <si>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</si>
  <si>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</si>
  <si>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</si>
  <si>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</si>
  <si>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</si>
  <si>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</si>
  <si>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</si>
  <si>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</si>
  <si>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</si>
  <si>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</si>
  <si>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</si>
  <si>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</si>
  <si>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</si>
  <si>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</si>
  <si>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</si>
  <si>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</si>
  <si>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</si>
  <si>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</si>
  <si>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</si>
  <si>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</si>
  <si>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</si>
  <si>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</si>
  <si>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</si>
  <si>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</si>
  <si>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</si>
  <si>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</si>
  <si>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</si>
  <si>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</si>
  <si>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</si>
  <si>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</si>
  <si>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</si>
  <si>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</si>
  <si>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</si>
  <si>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</si>
  <si>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</si>
  <si>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</si>
  <si>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</si>
  <si>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</si>
  <si>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</si>
  <si>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</si>
  <si>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</si>
  <si>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</si>
  <si>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</si>
  <si>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</si>
  <si>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</si>
  <si>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</si>
  <si>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</si>
  <si>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</si>
  <si>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</si>
  <si>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</si>
  <si>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</si>
  <si>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</si>
  <si>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</si>
  <si>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</si>
  <si>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</si>
  <si>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</si>
  <si>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</si>
  <si>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</si>
  <si>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</si>
  <si>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</si>
  <si>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</si>
  <si>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</si>
  <si>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</si>
  <si>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</si>
  <si>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</si>
  <si>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</si>
  <si>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</si>
  <si>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</si>
  <si>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</si>
  <si>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</si>
  <si>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</si>
  <si>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</si>
  <si>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</si>
  <si>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</si>
  <si>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</si>
  <si>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</si>
  <si>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</si>
  <si>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</si>
  <si>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</si>
  <si>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</si>
  <si>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</si>
  <si>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</si>
  <si>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</si>
  <si>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</si>
  <si>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</si>
  <si>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</si>
  <si>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</si>
  <si>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</si>
  <si>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</si>
  <si>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</si>
  <si>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</si>
  <si>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</si>
  <si>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</si>
  <si>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</si>
  <si>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</si>
  <si>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</si>
  <si>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</si>
  <si>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</si>
  <si>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</si>
  <si>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</si>
  <si>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</si>
  <si>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</si>
  <si>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</si>
  <si>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</si>
  <si>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</si>
  <si>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</si>
  <si>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</si>
  <si>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</si>
  <si>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</si>
  <si>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</si>
  <si>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</si>
  <si>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</si>
  <si>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</si>
  <si>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</si>
  <si>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</si>
  <si>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</si>
  <si>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</si>
  <si>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</si>
  <si>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</si>
  <si>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</si>
  <si>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</si>
  <si>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</si>
  <si>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</si>
  <si>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</si>
  <si>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</si>
  <si>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</si>
  <si>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</si>
  <si>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</si>
  <si>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</si>
  <si>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</si>
  <si>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</si>
  <si>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</si>
  <si>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</si>
  <si>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</si>
  <si>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</si>
  <si>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</si>
  <si>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</si>
  <si>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</si>
  <si>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</si>
  <si>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</si>
  <si>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</si>
  <si>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</si>
  <si>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</si>
  <si>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</si>
  <si>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</si>
  <si>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</si>
  <si>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</si>
  <si>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</si>
  <si>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</si>
  <si>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</si>
  <si>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</si>
  <si>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</si>
  <si>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</si>
  <si>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</si>
  <si>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</si>
  <si>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</si>
  <si>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</si>
  <si>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</si>
  <si>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</si>
  <si>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</si>
  <si>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</si>
  <si>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</si>
  <si>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</si>
  <si>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</si>
  <si>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</si>
  <si>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</si>
  <si>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</si>
  <si>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</si>
  <si>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</si>
  <si>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</si>
  <si>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</si>
  <si>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</si>
  <si>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</si>
  <si>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</si>
  <si>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</si>
  <si>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</si>
  <si>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</si>
  <si>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</si>
  <si>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</si>
  <si>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</si>
  <si>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</si>
  <si>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</si>
  <si>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</si>
  <si>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</si>
  <si>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</si>
  <si>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</si>
  <si>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</si>
  <si>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</si>
  <si>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</si>
  <si>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</si>
  <si>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</si>
  <si>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</si>
  <si>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</si>
  <si>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</si>
  <si>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</si>
  <si>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</si>
  <si>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</si>
  <si>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</si>
  <si>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</si>
  <si>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</si>
  <si>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</si>
  <si>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</si>
  <si>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</si>
  <si>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</si>
  <si>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</si>
  <si>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</si>
  <si>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</si>
  <si>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</si>
  <si>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</si>
  <si>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</si>
  <si>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</si>
  <si>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</si>
  <si>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</si>
  <si>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</si>
  <si>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</si>
  <si>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</si>
  <si>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</si>
  <si>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</si>
  <si>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</si>
  <si>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</si>
  <si>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</si>
  <si>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</si>
  <si>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</si>
  <si>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</si>
  <si>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</si>
  <si>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</si>
  <si>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</si>
  <si>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</si>
  <si>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</si>
  <si>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</si>
  <si>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</si>
  <si>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</si>
  <si>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</si>
  <si>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</si>
  <si>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</si>
  <si>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</si>
  <si>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</si>
  <si>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</si>
  <si>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</si>
  <si>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</si>
  <si>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</si>
  <si>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</si>
  <si>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</si>
  <si>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</si>
  <si>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</si>
  <si>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</si>
  <si>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</si>
  <si>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</si>
  <si>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</si>
  <si>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</si>
  <si>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</si>
  <si>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</si>
  <si>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</si>
  <si>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</si>
  <si>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</si>
  <si>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</si>
  <si>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</si>
  <si>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</si>
  <si>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</si>
  <si>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</si>
  <si>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</si>
  <si>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</si>
  <si>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</si>
  <si>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</si>
  <si>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</si>
  <si>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</si>
  <si>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</si>
  <si>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</si>
  <si>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</si>
  <si>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</si>
  <si>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</si>
  <si>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</si>
  <si>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</si>
  <si>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</si>
  <si>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</si>
  <si>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</si>
  <si>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</si>
  <si>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</si>
  <si>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</si>
  <si>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</si>
  <si>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</si>
  <si>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</si>
  <si>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</si>
  <si>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</si>
  <si>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</si>
  <si>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</si>
  <si>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</si>
  <si>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</si>
  <si>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</si>
  <si>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</si>
  <si>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</si>
  <si>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</si>
  <si>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</si>
  <si>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</si>
  <si>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</si>
  <si>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</si>
  <si>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</si>
  <si>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</si>
  <si>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</si>
  <si>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</si>
  <si>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</si>
  <si>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</si>
  <si>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</si>
  <si>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</si>
  <si>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</si>
  <si>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</si>
  <si>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</si>
  <si>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</si>
  <si>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</si>
  <si>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</si>
  <si>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</si>
  <si>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</si>
  <si>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</si>
  <si>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</si>
  <si>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</si>
  <si>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</si>
  <si>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</si>
  <si>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</si>
  <si>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</si>
  <si>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</si>
  <si>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</si>
  <si>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</si>
  <si>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</si>
  <si>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</si>
  <si>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</si>
  <si>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</si>
  <si>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</si>
  <si>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</si>
  <si>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</si>
  <si>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</si>
  <si>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</si>
  <si>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</si>
  <si>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</si>
  <si>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</si>
  <si>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</si>
  <si>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</si>
  <si>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</si>
  <si>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</si>
  <si>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</si>
  <si>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</si>
  <si>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</si>
  <si>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</si>
  <si>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</si>
  <si>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</si>
  <si>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</si>
  <si>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</si>
  <si>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</si>
  <si>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</si>
  <si>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</si>
  <si>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</si>
  <si>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</si>
  <si>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</si>
  <si>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</si>
  <si>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</si>
  <si>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</si>
  <si>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</si>
  <si>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</si>
  <si>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</si>
  <si>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</si>
  <si>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</si>
  <si>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</si>
  <si>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</si>
  <si>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</si>
  <si>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</si>
  <si>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</si>
  <si>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</si>
  <si>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</si>
  <si>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</si>
  <si>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</si>
  <si>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</si>
  <si>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</si>
  <si>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</si>
  <si>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</si>
  <si>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</si>
  <si>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</si>
  <si>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</si>
  <si>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</si>
  <si>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</si>
  <si>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</si>
  <si>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</si>
  <si>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</si>
  <si>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</si>
  <si>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</si>
  <si>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</si>
  <si>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</si>
  <si>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</si>
  <si>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</si>
  <si>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</si>
  <si>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</si>
  <si>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</si>
  <si>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</si>
  <si>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</si>
  <si>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</si>
  <si>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</si>
  <si>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</si>
  <si>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</si>
  <si>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</si>
  <si>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</si>
  <si>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</si>
  <si>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</si>
  <si>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</si>
  <si>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</si>
  <si>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</si>
  <si>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</si>
  <si>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</si>
  <si>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</si>
  <si>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</si>
  <si>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</si>
  <si>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</si>
  <si>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</si>
  <si>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</si>
  <si>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</si>
  <si>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</si>
  <si>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</si>
  <si>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</si>
  <si>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</si>
  <si>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</si>
  <si>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</si>
  <si>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</si>
  <si>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</si>
  <si>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</si>
  <si>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</si>
  <si>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</si>
  <si>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</si>
  <si>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</si>
  <si>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</si>
  <si>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</si>
  <si>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</si>
  <si>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</si>
  <si>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</si>
  <si>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</si>
  <si>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</si>
  <si>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</si>
  <si>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</si>
  <si>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</si>
  <si>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</si>
  <si>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</si>
  <si>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</si>
  <si>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</si>
  <si>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</si>
  <si>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</si>
  <si>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</si>
  <si>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</si>
  <si>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</si>
  <si>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</si>
  <si>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</si>
  <si>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</si>
  <si>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</si>
  <si>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</si>
  <si>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</si>
  <si>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</si>
  <si>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</si>
  <si>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</si>
  <si>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</si>
  <si>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</si>
  <si>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</si>
  <si>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</si>
  <si>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</si>
  <si>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</si>
  <si>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</si>
  <si>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</si>
  <si>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</si>
  <si>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</si>
  <si>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</si>
  <si>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</si>
  <si>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</si>
  <si>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</si>
  <si>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</si>
  <si>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</si>
  <si>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</si>
  <si>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</si>
  <si>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</si>
  <si>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</si>
  <si>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</si>
  <si>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</si>
  <si>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</si>
  <si>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</si>
  <si>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</si>
  <si>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</si>
  <si>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</si>
  <si>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</si>
  <si>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</si>
  <si>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</si>
  <si>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</si>
  <si>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</si>
  <si>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</si>
  <si>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</si>
  <si>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</si>
  <si>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</si>
  <si>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</si>
  <si>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</si>
  <si>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</si>
  <si>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</si>
  <si>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</si>
  <si>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</si>
  <si>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</si>
  <si>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</si>
  <si>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</si>
  <si>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</si>
  <si>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</si>
  <si>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</si>
  <si>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</si>
  <si>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</si>
  <si>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</si>
  <si>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</si>
  <si>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</si>
  <si>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</si>
  <si>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</si>
  <si>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</si>
  <si>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</si>
  <si>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</si>
  <si>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</si>
  <si>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</si>
  <si>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</si>
  <si>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</si>
  <si>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</si>
  <si>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</si>
  <si>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</si>
  <si>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</si>
  <si>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</si>
  <si>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</si>
  <si>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</si>
  <si>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</si>
  <si>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</si>
  <si>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</si>
  <si>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</si>
  <si>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</si>
  <si>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</si>
  <si>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</si>
  <si>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</si>
  <si>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</si>
  <si>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</si>
  <si>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</si>
  <si>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</si>
  <si>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</si>
  <si>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</si>
  <si>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</si>
  <si>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</si>
  <si>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</si>
  <si>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</si>
  <si>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</si>
  <si>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</si>
  <si>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</si>
  <si>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</si>
  <si>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</si>
  <si>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</si>
  <si>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</si>
  <si>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</si>
  <si>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</si>
  <si>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</si>
  <si>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</si>
  <si>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</si>
  <si>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</si>
  <si>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</si>
  <si>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</si>
  <si>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</si>
  <si>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</si>
  <si>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</si>
  <si>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</si>
  <si>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</si>
  <si>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</si>
  <si>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</si>
  <si>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</si>
  <si>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</si>
  <si>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</si>
  <si>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</si>
  <si>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</si>
  <si>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</si>
  <si>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</si>
  <si>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</si>
  <si>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</si>
  <si>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</si>
  <si>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</si>
  <si>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</si>
  <si>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</si>
  <si>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</si>
  <si>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</si>
  <si>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</si>
  <si>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</si>
  <si>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</si>
  <si>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</si>
  <si>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</si>
  <si>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</si>
  <si>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</si>
  <si>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</si>
  <si>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</si>
  <si>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</si>
  <si>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</si>
  <si>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</si>
  <si>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</si>
  <si>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</si>
  <si>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</si>
  <si>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</si>
  <si>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</si>
  <si>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</si>
  <si>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</si>
  <si>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</si>
  <si>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</si>
  <si>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</si>
  <si>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</si>
  <si>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</si>
  <si>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</si>
  <si>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</si>
  <si>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</si>
  <si>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</si>
  <si>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</si>
  <si>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</si>
  <si>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</si>
  <si>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</si>
  <si>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</si>
  <si>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</si>
  <si>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</si>
  <si>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</si>
  <si>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</si>
  <si>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</si>
  <si>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</si>
  <si>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</si>
  <si>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</si>
  <si>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</si>
  <si>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</si>
  <si>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</si>
  <si>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</si>
  <si>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</si>
  <si>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</si>
  <si>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</si>
  <si>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</si>
  <si>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</si>
  <si>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</si>
  <si>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</si>
  <si>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</si>
  <si>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</si>
  <si>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</si>
  <si>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</si>
  <si>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</si>
  <si>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</si>
  <si>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</si>
  <si>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</si>
  <si>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</si>
  <si>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</si>
  <si>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</si>
  <si>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</si>
  <si>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</si>
  <si>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</si>
  <si>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</si>
  <si>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</si>
  <si>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</si>
  <si>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</si>
  <si>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</si>
  <si>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</si>
  <si>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</si>
  <si>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</si>
  <si>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</si>
  <si>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</si>
  <si>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</si>
  <si>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</si>
  <si>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</si>
  <si>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</si>
  <si>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</si>
  <si>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</si>
  <si>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</si>
  <si>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</si>
  <si>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</si>
  <si>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</si>
  <si>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</si>
  <si>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</si>
  <si>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</si>
  <si>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</si>
  <si>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</si>
  <si>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</si>
  <si>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</si>
  <si>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</si>
  <si>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</si>
  <si>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</si>
  <si>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</si>
  <si>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</si>
  <si>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</si>
  <si>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</si>
  <si>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</si>
  <si>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</si>
  <si>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</si>
  <si>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</si>
  <si>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</si>
  <si>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</si>
  <si>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</si>
  <si>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</si>
  <si>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</si>
  <si>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</si>
  <si>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</si>
  <si>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</si>
  <si>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</si>
  <si>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</si>
  <si>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</si>
  <si>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</si>
  <si>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</si>
  <si>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</si>
  <si>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</si>
  <si>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</si>
  <si>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</si>
  <si>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</si>
  <si>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</si>
  <si>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</si>
  <si>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</si>
  <si>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</si>
  <si>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</si>
  <si>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</si>
  <si>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</si>
  <si>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</si>
  <si>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</si>
  <si>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</si>
  <si>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</si>
  <si>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</si>
  <si>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</si>
  <si>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</si>
  <si>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</si>
  <si>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</si>
  <si>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</si>
  <si>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</si>
  <si>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</si>
  <si>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</si>
  <si>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</si>
  <si>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</si>
  <si>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</si>
  <si>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</si>
  <si>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</si>
  <si>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</si>
  <si>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</si>
  <si>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</si>
  <si>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</si>
  <si>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</si>
  <si>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</si>
  <si>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</si>
  <si>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</si>
  <si>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</si>
  <si>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</si>
  <si>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</si>
  <si>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</si>
  <si>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</si>
  <si>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</si>
  <si>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</si>
  <si>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</si>
  <si>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</si>
  <si>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</si>
  <si>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</si>
  <si>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</si>
  <si>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</si>
  <si>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</si>
  <si>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</si>
  <si>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</si>
  <si>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</si>
  <si>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</si>
  <si>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</si>
  <si>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</si>
  <si>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</si>
  <si>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</si>
  <si>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</si>
  <si>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</si>
  <si>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</si>
  <si>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</si>
  <si>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</si>
  <si>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</si>
  <si>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</si>
  <si>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</si>
  <si>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</si>
  <si>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</si>
  <si>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</si>
  <si>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</si>
  <si>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</si>
  <si>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</si>
  <si>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</si>
  <si>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</si>
  <si>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</si>
  <si>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</si>
  <si>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</si>
  <si>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</si>
  <si>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</si>
  <si>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</si>
  <si>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</si>
  <si>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</si>
  <si>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</si>
  <si>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</si>
  <si>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</si>
  <si>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</si>
  <si>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</si>
  <si>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</si>
  <si>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</si>
  <si>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</si>
  <si>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</si>
  <si>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</si>
  <si>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</si>
  <si>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</si>
  <si>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</si>
  <si>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</si>
  <si>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</si>
  <si>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</si>
  <si>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</si>
  <si>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</si>
  <si>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</si>
  <si>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</si>
  <si>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</si>
  <si>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</si>
  <si>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</si>
  <si>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</si>
  <si>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</si>
  <si>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</si>
  <si>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</si>
  <si>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</si>
  <si>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</si>
  <si>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</si>
  <si>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</si>
  <si>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</si>
  <si>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</si>
  <si>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</si>
  <si>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</si>
  <si>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</si>
  <si>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</si>
  <si>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</si>
  <si>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</si>
  <si>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</si>
  <si>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</si>
  <si>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</si>
  <si>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</si>
  <si>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</si>
  <si>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</si>
  <si>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</si>
  <si>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</si>
  <si>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</si>
  <si>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</si>
  <si>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</si>
  <si>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</si>
  <si>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</si>
  <si>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</si>
  <si>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</si>
  <si>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</si>
  <si>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</si>
  <si>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</si>
  <si>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</si>
  <si>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</si>
  <si>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</si>
  <si>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</si>
  <si>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</si>
  <si>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</si>
  <si>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</si>
  <si>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</si>
  <si>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</si>
  <si>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</si>
  <si>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</si>
  <si>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</si>
  <si>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</si>
  <si>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</si>
  <si>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</si>
  <si>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</si>
  <si>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</si>
  <si>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</si>
  <si>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</si>
  <si>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</si>
  <si>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</si>
  <si>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</si>
  <si>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</si>
  <si>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</si>
  <si>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</si>
  <si>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</si>
  <si>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</si>
  <si>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</si>
  <si>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</si>
  <si>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</si>
  <si>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</si>
  <si>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</si>
  <si>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</si>
  <si>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</si>
  <si>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</si>
  <si>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</si>
  <si>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</si>
  <si>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</si>
  <si>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</si>
  <si>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</si>
  <si>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</si>
  <si>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</si>
  <si>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</si>
  <si>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</si>
  <si>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</si>
  <si>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</si>
  <si>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</si>
  <si>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</si>
  <si>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</si>
  <si>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</si>
  <si>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</si>
  <si>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</si>
  <si>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</si>
  <si>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</si>
  <si>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</si>
  <si>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</si>
  <si>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</si>
  <si>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</si>
  <si>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</si>
  <si>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</si>
  <si>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</si>
  <si>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</si>
  <si>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</si>
  <si>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</si>
  <si>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</si>
  <si>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</si>
  <si>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</si>
  <si>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</si>
  <si>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</si>
  <si>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</si>
  <si>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</si>
  <si>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</si>
  <si>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</si>
  <si>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</si>
  <si>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</si>
  <si>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</si>
  <si>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</si>
  <si>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</si>
  <si>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</si>
  <si>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</si>
  <si>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</si>
  <si>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</si>
  <si>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</si>
  <si>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</si>
  <si>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</si>
  <si>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</si>
  <si>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</si>
  <si>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</si>
  <si>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</si>
  <si>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</si>
  <si>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</si>
  <si>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</si>
  <si>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</si>
  <si>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</si>
  <si>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</si>
  <si>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</si>
  <si>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</si>
  <si>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</si>
  <si>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</si>
  <si>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</si>
  <si>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</si>
  <si>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</si>
  <si>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</si>
  <si>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</si>
  <si>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</si>
  <si>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</si>
  <si>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</si>
  <si>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</si>
  <si>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</si>
  <si>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</si>
  <si>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</si>
  <si>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</si>
  <si>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</si>
  <si>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</si>
  <si>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</si>
  <si>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</si>
  <si>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</si>
  <si>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</si>
  <si>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</si>
  <si>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</si>
  <si>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</si>
  <si>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</si>
  <si>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</si>
  <si>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</si>
  <si>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</si>
  <si>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</si>
  <si>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</si>
  <si>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</si>
  <si>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</si>
  <si>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</si>
  <si>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</si>
  <si>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</si>
  <si>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</si>
  <si>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</si>
  <si>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</si>
  <si>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</si>
  <si>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</si>
  <si>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</si>
  <si>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</si>
  <si>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</si>
  <si>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</si>
  <si>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</si>
  <si>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</si>
  <si>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</si>
  <si>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</si>
  <si>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</si>
  <si>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</si>
  <si>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</si>
  <si>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</si>
  <si>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</si>
  <si>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</si>
  <si>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</si>
  <si>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</si>
  <si>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</si>
  <si>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</si>
  <si>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</si>
  <si>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</si>
  <si>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</si>
  <si>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</si>
  <si>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</si>
  <si>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</si>
  <si>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</si>
  <si>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</si>
  <si>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</si>
  <si>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</si>
  <si>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</si>
  <si>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</si>
  <si>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</si>
  <si>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</si>
  <si>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</si>
  <si>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</si>
  <si>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</si>
  <si>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</si>
  <si>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</si>
  <si>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</si>
  <si>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</si>
  <si>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</si>
  <si>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</si>
  <si>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</si>
  <si>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</si>
  <si>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</si>
  <si>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</si>
  <si>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</si>
  <si>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</si>
  <si>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</si>
  <si>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</si>
  <si>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</si>
  <si>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</si>
  <si>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</si>
  <si>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</si>
  <si>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</si>
  <si>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</si>
  <si>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</si>
  <si>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</si>
  <si>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</si>
  <si>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</si>
  <si>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</si>
  <si>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</si>
  <si>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</si>
  <si>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</si>
  <si>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</si>
  <si>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</si>
  <si>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</si>
  <si>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</si>
  <si>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</si>
  <si>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</si>
  <si>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</si>
  <si>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</si>
  <si>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</si>
  <si>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</si>
  <si>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</si>
  <si>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</si>
  <si>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</si>
  <si>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</si>
  <si>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</si>
  <si>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</si>
  <si>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</si>
  <si>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</si>
  <si>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</si>
  <si>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</si>
  <si>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</si>
  <si>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</si>
  <si>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</si>
  <si>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</si>
  <si>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</si>
  <si>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</si>
  <si>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</si>
  <si>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</si>
  <si>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</si>
  <si>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</si>
  <si>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</si>
  <si>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</si>
  <si>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</si>
  <si>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</si>
  <si>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</si>
  <si>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</si>
  <si>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</si>
  <si>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</si>
  <si>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</si>
  <si>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</si>
  <si>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</si>
  <si>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</si>
  <si>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</si>
  <si>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</si>
  <si>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</si>
  <si>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</si>
  <si>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</si>
  <si>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</si>
  <si>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</si>
  <si>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</si>
  <si>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</si>
  <si>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</si>
  <si>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</si>
  <si>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</si>
  <si>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</si>
  <si>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</si>
  <si>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</si>
  <si>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</si>
  <si>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</si>
  <si>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</si>
  <si>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</si>
  <si>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</si>
  <si>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</si>
  <si>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</si>
  <si>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</si>
  <si>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</si>
  <si>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</si>
  <si>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</si>
  <si>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</si>
  <si>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</si>
  <si>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</si>
  <si>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</si>
  <si>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</si>
  <si>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</si>
  <si>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</si>
  <si>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</si>
  <si>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</si>
  <si>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</si>
  <si>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</si>
  <si>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</si>
  <si>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</si>
  <si>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</si>
  <si>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</si>
  <si>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</si>
  <si>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</si>
  <si>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</si>
  <si>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</si>
  <si>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</si>
  <si>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</si>
  <si>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</si>
  <si>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</si>
  <si>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</si>
  <si>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</si>
  <si>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</si>
  <si>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</si>
  <si>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</si>
  <si>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</si>
  <si>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</si>
  <si>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</si>
  <si>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</si>
  <si>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</si>
  <si>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</si>
  <si>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</si>
  <si>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</si>
  <si>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</si>
  <si>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</si>
  <si>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</si>
  <si>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</si>
  <si>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</si>
  <si>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</si>
  <si>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</si>
  <si>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</si>
  <si>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</si>
  <si>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</si>
  <si>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</si>
  <si>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</si>
  <si>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</si>
  <si>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</si>
  <si>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</si>
  <si>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</si>
  <si>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</si>
  <si>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</si>
  <si>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</si>
  <si>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</si>
  <si>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</si>
  <si>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</si>
  <si>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</si>
  <si>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</si>
  <si>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</si>
  <si>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</si>
  <si>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</si>
  <si>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</si>
  <si>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</si>
  <si>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</si>
  <si>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</si>
  <si>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</si>
  <si>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</si>
  <si>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</si>
  <si>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</si>
  <si>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</si>
  <si>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</si>
  <si>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</si>
  <si>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</si>
  <si>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</si>
  <si>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</si>
  <si>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</si>
  <si>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</si>
  <si>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</si>
  <si>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</si>
  <si>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</si>
  <si>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</si>
  <si>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</si>
  <si>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</si>
  <si>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</si>
  <si>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</si>
  <si>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</si>
  <si>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</si>
  <si>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</si>
  <si>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</si>
  <si>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</si>
  <si>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</si>
  <si>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</si>
  <si>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</si>
  <si>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</si>
  <si>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</si>
  <si>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</si>
  <si>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</si>
  <si>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</si>
  <si>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</si>
  <si>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</si>
  <si>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</si>
  <si>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</si>
  <si>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</si>
  <si>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</si>
  <si>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</si>
  <si>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</si>
  <si>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</si>
  <si>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</si>
  <si>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</si>
  <si>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</si>
  <si>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</si>
  <si>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</si>
  <si>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</si>
  <si>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</si>
  <si>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</si>
  <si>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</si>
  <si>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</si>
  <si>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</si>
  <si>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</si>
  <si>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</si>
  <si>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</si>
  <si>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</si>
  <si>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</si>
  <si>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</si>
  <si>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</si>
  <si>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</si>
  <si>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</si>
  <si>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</si>
  <si>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</si>
  <si>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</si>
  <si>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</si>
  <si>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</si>
  <si>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</si>
  <si>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</si>
  <si>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</si>
  <si>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</si>
  <si>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</si>
  <si>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</si>
  <si>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</si>
  <si>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</si>
  <si>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</si>
  <si>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</si>
  <si>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</si>
  <si>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</si>
  <si>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</si>
  <si>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</si>
  <si>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</si>
  <si>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</si>
  <si>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</si>
  <si>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</si>
  <si>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</si>
  <si>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</si>
  <si>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</si>
  <si>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</si>
  <si>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</si>
  <si>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</si>
  <si>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</si>
  <si>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</si>
  <si>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</si>
  <si>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</si>
  <si>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</si>
  <si>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</si>
  <si>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</si>
  <si>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</si>
  <si>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</si>
  <si>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</si>
  <si>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</si>
  <si>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</si>
  <si>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</si>
  <si>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</si>
  <si>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</si>
  <si>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</si>
  <si>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</si>
  <si>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</si>
  <si>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</si>
  <si>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</si>
  <si>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</si>
  <si>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</si>
  <si>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</si>
  <si>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</si>
  <si>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</si>
  <si>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</si>
  <si>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</si>
  <si>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</si>
  <si>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</si>
  <si>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</si>
  <si>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</si>
  <si>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</si>
  <si>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</si>
  <si>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</si>
  <si>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</si>
  <si>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</si>
  <si>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</si>
  <si>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</si>
  <si>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</si>
  <si>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</si>
  <si>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</si>
  <si>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</si>
  <si>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</si>
  <si>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</si>
  <si>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</si>
  <si>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</si>
  <si>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</si>
  <si>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</si>
  <si>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</si>
  <si>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</si>
  <si>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</si>
  <si>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</si>
  <si>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</si>
  <si>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</si>
  <si>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</si>
  <si>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</si>
  <si>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</si>
  <si>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</si>
  <si>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</si>
  <si>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</si>
  <si>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</si>
  <si>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</si>
  <si>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</si>
  <si>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</si>
  <si>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</si>
  <si>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</si>
  <si>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</si>
  <si>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</si>
  <si>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</si>
  <si>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</si>
  <si>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</si>
  <si>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</si>
  <si>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</si>
  <si>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</si>
  <si>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</si>
  <si>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</si>
  <si>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</si>
  <si>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</si>
  <si>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</si>
  <si>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</si>
  <si>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</si>
  <si>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</si>
  <si>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</si>
  <si>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</si>
  <si>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</si>
  <si>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</si>
  <si>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</si>
  <si>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</si>
  <si>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</si>
  <si>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</si>
  <si>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</si>
  <si>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</si>
  <si>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</si>
  <si>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</si>
  <si>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</si>
  <si>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</si>
  <si>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</si>
  <si>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</si>
  <si>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</si>
  <si>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</si>
  <si>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</si>
  <si>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</si>
  <si>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</si>
  <si>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</si>
  <si>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</si>
  <si>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</si>
  <si>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</si>
  <si>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</si>
  <si>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</si>
  <si>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</si>
  <si>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</si>
  <si>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</si>
  <si>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</si>
  <si>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</si>
  <si>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</si>
  <si>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</si>
  <si>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</si>
  <si>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</si>
  <si>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</si>
  <si>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</si>
  <si>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</si>
  <si>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</si>
  <si>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</si>
  <si>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</si>
  <si>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</si>
  <si>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</si>
  <si>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</si>
  <si>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</si>
  <si>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</si>
  <si>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</si>
  <si>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</si>
  <si>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</si>
  <si>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</si>
  <si>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</si>
  <si>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</si>
  <si>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</si>
  <si>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</si>
  <si>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</si>
  <si>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</si>
  <si>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</si>
  <si>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</si>
  <si>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</si>
  <si>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</si>
  <si>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</si>
  <si>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</si>
  <si>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</si>
  <si>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</si>
  <si>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</si>
  <si>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</si>
  <si>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</si>
  <si>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</si>
  <si>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</si>
  <si>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</si>
  <si>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</si>
  <si>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</si>
  <si>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</si>
  <si>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</si>
  <si>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</si>
  <si>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</si>
  <si>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</si>
  <si>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</si>
  <si>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</si>
  <si>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</si>
  <si>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</si>
  <si>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</si>
  <si>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</si>
  <si>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</si>
  <si>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</si>
  <si>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</si>
  <si>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</si>
  <si>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</si>
  <si>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</si>
  <si>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</si>
  <si>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</si>
  <si>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</si>
  <si>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</si>
  <si>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</si>
  <si>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</si>
  <si>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</si>
  <si>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</si>
  <si>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</si>
  <si>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</si>
  <si>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</si>
  <si>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</si>
  <si>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</si>
  <si>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</si>
  <si>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</si>
  <si>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</si>
  <si>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</si>
  <si>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</si>
  <si>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</si>
  <si>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</si>
  <si>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</si>
  <si>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</si>
  <si>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</si>
  <si>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</si>
  <si>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</si>
  <si>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</si>
  <si>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</si>
  <si>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</si>
  <si>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</si>
  <si>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</si>
  <si>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</si>
  <si>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</si>
  <si>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</si>
  <si>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</si>
  <si>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</si>
  <si>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</si>
  <si>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</si>
  <si>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</si>
  <si>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</si>
  <si>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</si>
  <si>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</si>
  <si>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</si>
  <si>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</si>
  <si>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</si>
  <si>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</si>
  <si>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</si>
  <si>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</si>
  <si>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</si>
  <si>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</si>
  <si>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</si>
  <si>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</si>
  <si>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</si>
  <si>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</si>
  <si>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</si>
  <si>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</si>
  <si>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</si>
  <si>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</si>
  <si>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</si>
  <si>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</si>
  <si>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</si>
  <si>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</si>
  <si>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</si>
  <si>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</si>
  <si>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</si>
  <si>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</si>
  <si>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</si>
  <si>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</si>
  <si>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</si>
  <si>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</si>
  <si>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</si>
  <si>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</si>
  <si>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</si>
  <si>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</si>
  <si>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</si>
  <si>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</si>
  <si>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</si>
  <si>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</si>
  <si>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</si>
  <si>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</si>
  <si>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</si>
  <si>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</si>
  <si>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</si>
  <si>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</si>
  <si>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</si>
  <si>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</si>
  <si>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</si>
  <si>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</si>
  <si>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</si>
  <si>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</si>
  <si>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</si>
  <si>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</si>
  <si>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</si>
  <si>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</si>
  <si>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</si>
  <si>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</si>
  <si>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</si>
  <si>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</si>
  <si>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</si>
  <si>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</si>
  <si>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</si>
  <si>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</si>
  <si>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</si>
  <si>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</si>
  <si>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</si>
  <si>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</si>
  <si>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</si>
  <si>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</si>
  <si>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</si>
  <si>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</si>
  <si>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</si>
  <si>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</si>
  <si>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</si>
  <si>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</si>
  <si>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</si>
  <si>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</si>
  <si>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</si>
  <si>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</si>
  <si>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</si>
  <si>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</si>
  <si>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</si>
  <si>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</si>
  <si>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</si>
  <si>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</si>
  <si>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</si>
  <si>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</si>
  <si>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</si>
  <si>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</si>
  <si>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</si>
  <si>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</si>
  <si>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</si>
  <si>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</si>
  <si>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</si>
  <si>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</si>
  <si>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</si>
  <si>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</si>
  <si>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</si>
  <si>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</si>
  <si>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</si>
  <si>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</si>
  <si>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</si>
  <si>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</si>
  <si>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</si>
  <si>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</si>
  <si>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</si>
  <si>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</si>
  <si>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</si>
  <si>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</si>
  <si>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</si>
  <si>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</si>
  <si>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</si>
  <si>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</si>
  <si>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</si>
  <si>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</si>
  <si>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</si>
  <si>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</si>
  <si>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</si>
  <si>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</si>
  <si>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</si>
  <si>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</si>
  <si>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</si>
  <si>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</si>
  <si>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</si>
  <si>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</si>
  <si>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</si>
  <si>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</si>
  <si>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</si>
  <si>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</si>
  <si>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</si>
  <si>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</si>
  <si>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</si>
  <si>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</si>
  <si>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</si>
  <si>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</si>
  <si>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</si>
  <si>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</si>
  <si>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</si>
  <si>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</si>
  <si>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</si>
  <si>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</si>
  <si>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</si>
  <si>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</si>
  <si>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</si>
  <si>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</si>
  <si>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</si>
  <si>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</si>
  <si>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</si>
  <si>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</si>
  <si>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</si>
  <si>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</si>
  <si>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</si>
  <si>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</si>
  <si>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</si>
  <si>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</si>
  <si>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</si>
  <si>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</si>
  <si>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</si>
  <si>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</si>
  <si>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</si>
  <si>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</si>
  <si>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</si>
  <si>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</si>
  <si>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</si>
  <si>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</si>
  <si>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</si>
  <si>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</si>
  <si>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</si>
  <si>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</si>
  <si>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</si>
  <si>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</si>
  <si>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</si>
  <si>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</si>
  <si>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</si>
  <si>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</si>
  <si>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</si>
  <si>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</si>
  <si>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</si>
  <si>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</si>
  <si>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</si>
  <si>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</si>
  <si>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</si>
  <si>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</si>
  <si>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</si>
  <si>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</si>
  <si>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</si>
  <si>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</si>
  <si>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</si>
  <si>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</si>
  <si>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</si>
  <si>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</si>
  <si>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</si>
  <si>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</si>
  <si>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</si>
  <si>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</si>
  <si>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</si>
  <si>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</si>
  <si>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</si>
  <si>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</si>
  <si>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</si>
  <si>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</si>
  <si>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</si>
  <si>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</si>
  <si>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</si>
  <si>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</si>
  <si>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</si>
  <si>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</si>
  <si>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</si>
  <si>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</si>
  <si>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</si>
  <si>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</si>
  <si>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</si>
  <si>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</si>
  <si>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</si>
  <si>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</si>
  <si>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</si>
  <si>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</si>
  <si>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</si>
  <si>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</si>
  <si>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</si>
  <si>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</si>
  <si>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</si>
  <si>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</si>
  <si>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</si>
  <si>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</si>
  <si>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</si>
  <si>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</si>
  <si>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</si>
  <si>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</si>
  <si>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</si>
  <si>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</si>
  <si>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</si>
  <si>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</si>
  <si>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</si>
  <si>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</si>
  <si>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</si>
  <si>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</si>
  <si>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</si>
  <si>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</si>
  <si>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</si>
  <si>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</si>
  <si>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</si>
  <si>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</si>
  <si>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</si>
  <si>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</si>
  <si>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</si>
  <si>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</si>
  <si>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</si>
  <si>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</si>
  <si>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</si>
  <si>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</si>
  <si>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</si>
  <si>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</si>
  <si>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</si>
  <si>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</si>
  <si>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</si>
  <si>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</si>
  <si>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</si>
  <si>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</si>
  <si>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</si>
  <si>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</si>
  <si>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</si>
  <si>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</si>
  <si>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</si>
  <si>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</si>
  <si>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</si>
  <si>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</si>
  <si>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</si>
  <si>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</si>
  <si>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</si>
  <si>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</si>
  <si>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</si>
  <si>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</si>
  <si>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</si>
  <si>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</si>
  <si>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</si>
  <si>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</si>
  <si>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</si>
  <si>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</si>
  <si>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</si>
  <si>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</si>
  <si>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</si>
  <si>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</si>
  <si>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</si>
  <si>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</si>
  <si>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</si>
  <si>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</si>
  <si>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</si>
  <si>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</si>
  <si>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</si>
  <si>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</si>
  <si>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</si>
  <si>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</si>
  <si>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</si>
  <si>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</si>
  <si>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</si>
  <si>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</si>
  <si>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</si>
  <si>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</si>
  <si>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</si>
  <si>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</si>
  <si>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</si>
  <si>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</si>
  <si>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</si>
  <si>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</si>
  <si>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</si>
  <si>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</si>
  <si>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</si>
  <si>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</si>
  <si>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</si>
  <si>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</si>
  <si>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</si>
  <si>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</si>
  <si>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</si>
  <si>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</si>
  <si>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</si>
  <si>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</si>
  <si>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</si>
  <si>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</si>
  <si>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</si>
  <si>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</si>
  <si>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</si>
  <si>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</si>
  <si>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</si>
  <si>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</si>
  <si>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</si>
  <si>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</si>
  <si>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</si>
  <si>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</si>
  <si>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</si>
  <si>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</si>
  <si>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</si>
  <si>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</si>
  <si>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</si>
  <si>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</si>
  <si>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</si>
  <si>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</si>
  <si>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</si>
  <si>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</si>
  <si>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</si>
  <si>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</si>
  <si>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</si>
  <si>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</si>
  <si>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</si>
  <si>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</si>
  <si>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</si>
  <si>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</si>
  <si>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</si>
  <si>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</si>
  <si>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</si>
  <si>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</si>
  <si>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</si>
  <si>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</si>
  <si>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</si>
  <si>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</si>
  <si>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</si>
  <si>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</si>
  <si>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</si>
  <si>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</si>
  <si>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</si>
  <si>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</si>
  <si>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</si>
  <si>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</si>
  <si>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</si>
  <si>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</si>
  <si>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</si>
  <si>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</si>
  <si>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</si>
  <si>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</si>
  <si>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</si>
  <si>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</si>
  <si>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</si>
  <si>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</si>
  <si>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</si>
  <si>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</si>
  <si>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</si>
  <si>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</si>
  <si>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</si>
  <si>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</si>
  <si>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</si>
  <si>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</si>
  <si>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</si>
  <si>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</si>
  <si>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</si>
  <si>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</si>
  <si>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</si>
  <si>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</si>
  <si>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</si>
  <si>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</si>
  <si>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</si>
  <si>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</si>
  <si>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</si>
  <si>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</si>
  <si>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</si>
  <si>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</si>
  <si>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</si>
  <si>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</si>
  <si>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</si>
  <si>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</si>
  <si>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</si>
  <si>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</si>
  <si>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</si>
  <si>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</si>
  <si>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</si>
  <si>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</si>
  <si>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</si>
  <si>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</si>
  <si>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</si>
  <si>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</si>
  <si>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</si>
  <si>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</si>
  <si>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</si>
  <si>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</si>
  <si>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</si>
  <si>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</si>
  <si>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</si>
  <si>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</si>
  <si>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</si>
  <si>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</si>
  <si>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</si>
  <si>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</si>
  <si>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</si>
  <si>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</si>
  <si>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</si>
  <si>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</si>
  <si>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</si>
  <si>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</si>
  <si>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</si>
  <si>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</si>
  <si>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</si>
  <si>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</si>
  <si>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</si>
  <si>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</si>
  <si>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</si>
  <si>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</si>
  <si>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</si>
  <si>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</si>
  <si>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</si>
  <si>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</si>
  <si>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</si>
  <si>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</si>
  <si>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</si>
  <si>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</si>
  <si>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</si>
  <si>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</si>
  <si>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</si>
  <si>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</si>
  <si>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</si>
  <si>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</si>
  <si>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</si>
  <si>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</si>
  <si>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</si>
  <si>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</si>
  <si>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</si>
  <si>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</si>
  <si>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</si>
  <si>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</si>
  <si>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</si>
  <si>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</si>
  <si>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</si>
  <si>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</si>
  <si>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</si>
  <si>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</si>
  <si>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</si>
  <si>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</si>
  <si>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</si>
  <si>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</si>
  <si>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</si>
  <si>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</si>
  <si>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</si>
  <si>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</si>
  <si>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</si>
  <si>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</si>
  <si>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</si>
  <si>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</si>
  <si>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</si>
  <si>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</si>
  <si>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</si>
  <si>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</si>
  <si>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</si>
  <si>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</si>
  <si>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</si>
  <si>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</si>
  <si>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</si>
  <si>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</si>
  <si>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</si>
  <si>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</si>
  <si>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</si>
  <si>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</si>
  <si>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</si>
  <si>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</si>
  <si>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</si>
  <si>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</si>
  <si>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</si>
  <si>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</si>
  <si>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</si>
  <si>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</si>
  <si>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</si>
  <si>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</si>
  <si>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</si>
  <si>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</si>
  <si>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</si>
  <si>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</si>
  <si>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</si>
  <si>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</si>
  <si>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</si>
  <si>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</si>
  <si>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</si>
  <si>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</si>
  <si>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</si>
  <si>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</si>
  <si>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</si>
  <si>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</si>
  <si>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</si>
  <si>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</si>
  <si>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</si>
  <si>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</si>
  <si>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</si>
  <si>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</si>
  <si>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</si>
  <si>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</si>
  <si>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</si>
  <si>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</si>
  <si>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</si>
  <si>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</si>
  <si>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</si>
  <si>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</si>
  <si>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</si>
  <si>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</si>
  <si>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</si>
  <si>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</si>
  <si>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</si>
  <si>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</si>
  <si>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</si>
  <si>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</si>
  <si>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</si>
  <si>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</si>
  <si>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</si>
  <si>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</si>
  <si>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</si>
  <si>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</si>
  <si>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</si>
  <si>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</si>
  <si>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</si>
  <si>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</si>
  <si>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</si>
  <si>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</si>
  <si>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</si>
  <si>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</si>
  <si>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</si>
  <si>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</si>
  <si>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</si>
  <si>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</si>
  <si>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</si>
  <si>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</si>
  <si>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</si>
  <si>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</si>
  <si>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</si>
  <si>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</si>
  <si>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</si>
  <si>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</si>
  <si>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</si>
  <si>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</si>
  <si>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</si>
  <si>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</si>
  <si>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</si>
  <si>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</si>
  <si>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</si>
  <si>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</si>
  <si>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</si>
  <si>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</si>
  <si>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</si>
  <si>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</si>
  <si>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</si>
  <si>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</si>
  <si>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</si>
  <si>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</si>
  <si>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</si>
  <si>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</si>
  <si>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</si>
  <si>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</si>
  <si>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</si>
  <si>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</si>
  <si>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</si>
  <si>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</si>
  <si>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</si>
  <si>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</si>
  <si>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</si>
  <si>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</si>
  <si>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</si>
  <si>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</si>
  <si>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</si>
  <si>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</si>
  <si>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</si>
  <si>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</si>
  <si>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</si>
  <si>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</si>
  <si>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</si>
  <si>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</si>
  <si>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</si>
  <si>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</si>
  <si>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</si>
  <si>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</si>
  <si>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</si>
  <si>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</si>
  <si>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</si>
  <si>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</si>
  <si>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</si>
  <si>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</si>
  <si>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</si>
  <si>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</si>
  <si>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</si>
  <si>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</si>
  <si>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</si>
  <si>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</si>
  <si>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</si>
  <si>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</si>
  <si>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</si>
  <si>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</si>
  <si>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</si>
  <si>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</si>
  <si>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</si>
  <si>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</si>
  <si>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</si>
  <si>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</si>
  <si>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</si>
  <si>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</si>
  <si>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</si>
  <si>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</si>
  <si>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</si>
  <si>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</si>
  <si>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</si>
  <si>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</si>
  <si>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</si>
  <si>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</si>
  <si>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</si>
  <si>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</si>
  <si>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</si>
  <si>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</si>
  <si>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</si>
  <si>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</si>
  <si>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</si>
  <si>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</si>
  <si>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</si>
  <si>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</si>
  <si>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</si>
  <si>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</si>
  <si>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</si>
  <si>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</si>
  <si>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</si>
  <si>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</si>
  <si>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</si>
  <si>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</si>
  <si>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</si>
  <si>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</si>
  <si>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</si>
  <si>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</si>
  <si>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</si>
  <si>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</si>
  <si>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</si>
  <si>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</si>
  <si>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</si>
  <si>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</si>
  <si>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</si>
  <si>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</si>
  <si>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</si>
  <si>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</si>
  <si>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</si>
  <si>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</si>
  <si>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</si>
  <si>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</si>
  <si>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</si>
  <si>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</si>
  <si>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</si>
  <si>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</si>
  <si>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</si>
  <si>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</si>
  <si>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</si>
  <si>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</si>
  <si>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</si>
  <si>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</si>
  <si>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</si>
  <si>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</si>
  <si>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</si>
  <si>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</si>
  <si>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</si>
  <si>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</si>
  <si>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</si>
  <si>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</si>
  <si>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</si>
  <si>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</si>
  <si>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</si>
  <si>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</si>
  <si>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</si>
  <si>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</si>
  <si>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</si>
  <si>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</si>
  <si>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</si>
  <si>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</si>
  <si>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</si>
  <si>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</si>
  <si>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</si>
  <si>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</si>
  <si>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</si>
  <si>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</si>
  <si>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</si>
  <si>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</si>
  <si>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</si>
  <si>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</si>
  <si>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</si>
  <si>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</si>
  <si>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</si>
  <si>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</si>
  <si>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</si>
  <si>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</si>
  <si>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</si>
  <si>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</si>
  <si>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</si>
  <si>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</si>
  <si>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</si>
  <si>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</si>
  <si>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</si>
  <si>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</si>
  <si>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</si>
  <si>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</si>
  <si>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</si>
  <si>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</si>
  <si>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</si>
  <si>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</si>
  <si>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</si>
  <si>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</si>
  <si>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</si>
  <si>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</si>
  <si>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</si>
  <si>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</si>
  <si>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</si>
  <si>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</si>
  <si>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</si>
  <si>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</si>
  <si>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</si>
  <si>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</si>
  <si>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</si>
  <si>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</si>
  <si>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</si>
  <si>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</si>
  <si>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</si>
  <si>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</si>
  <si>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</si>
  <si>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</si>
  <si>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</si>
  <si>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</si>
  <si>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</si>
  <si>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</si>
  <si>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</si>
  <si>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</si>
  <si>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</si>
  <si>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</si>
  <si>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</si>
  <si>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</si>
  <si>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</si>
  <si>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</si>
  <si>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</si>
  <si>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</si>
  <si>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</si>
  <si>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</si>
  <si>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</si>
  <si>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</si>
  <si>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</si>
  <si>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</si>
  <si>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</si>
  <si>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</si>
  <si>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</si>
  <si>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</si>
  <si>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</si>
  <si>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</si>
  <si>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</si>
  <si>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</si>
  <si>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</si>
  <si>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</si>
  <si>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</si>
  <si>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</si>
  <si>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</si>
  <si>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</si>
  <si>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</si>
  <si>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</si>
  <si>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</si>
  <si>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</si>
  <si>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</si>
  <si>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</si>
  <si>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</si>
  <si>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</si>
  <si>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</si>
  <si>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</si>
  <si>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</si>
  <si>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</si>
  <si>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</si>
  <si>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</si>
  <si>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</si>
  <si>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</si>
  <si>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</si>
  <si>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</si>
  <si>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</si>
  <si>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</si>
  <si>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</si>
  <si>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</si>
  <si>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</si>
  <si>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</si>
  <si>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</si>
  <si>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</si>
  <si>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</si>
  <si>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</si>
  <si>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</si>
  <si>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</si>
  <si>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</si>
  <si>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</si>
  <si>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</si>
  <si>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</si>
  <si>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</si>
  <si>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</si>
  <si>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</si>
  <si>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</si>
  <si>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</si>
  <si>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</si>
  <si>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</si>
  <si>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</si>
  <si>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</si>
  <si>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</si>
  <si>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</si>
  <si>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</si>
  <si>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</si>
  <si>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</si>
  <si>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</si>
  <si>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</si>
  <si>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</si>
  <si>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</si>
  <si>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</si>
  <si>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</si>
  <si>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</si>
  <si>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</si>
  <si>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</si>
  <si>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</si>
  <si>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</si>
  <si>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</si>
  <si>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</si>
  <si>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</si>
  <si>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</si>
  <si>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</si>
  <si>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</si>
  <si>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</si>
  <si>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</si>
  <si>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</si>
  <si>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</si>
  <si>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</si>
  <si>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</si>
  <si>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</si>
  <si>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</si>
  <si>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</si>
  <si>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</si>
  <si>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</si>
  <si>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</si>
  <si>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</si>
  <si>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</si>
  <si>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</si>
  <si>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</si>
  <si>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</si>
  <si>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</si>
  <si>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</si>
  <si>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</si>
  <si>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</si>
  <si>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</si>
  <si>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</si>
  <si>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</si>
  <si>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</si>
  <si>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</si>
  <si>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</si>
  <si>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</si>
  <si>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</si>
  <si>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</si>
  <si>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</si>
  <si>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</si>
  <si>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</si>
  <si>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</si>
  <si>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</si>
  <si>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</si>
  <si>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</si>
  <si>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</si>
  <si>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</si>
  <si>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</si>
  <si>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</si>
  <si>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</si>
  <si>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</si>
  <si>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</si>
  <si>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</si>
  <si>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</si>
  <si>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</si>
  <si>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</si>
  <si>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</si>
  <si>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</si>
  <si>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</si>
  <si>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</si>
  <si>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</si>
  <si>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</si>
  <si>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</si>
  <si>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</si>
  <si>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</si>
  <si>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</si>
  <si>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</si>
  <si>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</si>
  <si>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</si>
  <si>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</si>
  <si>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</si>
  <si>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</si>
  <si>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</si>
  <si>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</si>
  <si>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</si>
  <si>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</si>
  <si>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</si>
  <si>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</si>
  <si>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</si>
  <si>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</si>
  <si>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</si>
  <si>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</si>
  <si>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</si>
  <si>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</si>
  <si>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</si>
  <si>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</si>
  <si>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</si>
  <si>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</si>
  <si>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</si>
  <si>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</si>
  <si>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</si>
  <si>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</si>
  <si>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</si>
  <si>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</si>
  <si>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</si>
  <si>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</si>
  <si>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</si>
  <si>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</si>
  <si>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</si>
  <si>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</si>
  <si>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</si>
  <si>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</si>
  <si>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</si>
  <si>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</si>
  <si>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</si>
  <si>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</si>
  <si>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</si>
  <si>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</si>
  <si>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</si>
  <si>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</si>
  <si>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</si>
  <si>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</si>
  <si>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</si>
  <si>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</si>
  <si>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</si>
  <si>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</si>
  <si>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</si>
  <si>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</si>
  <si>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</si>
  <si>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</si>
  <si>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</si>
  <si>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</si>
  <si>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</si>
  <si>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</si>
  <si>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</si>
  <si>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</si>
  <si>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</si>
  <si>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</si>
  <si>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</si>
  <si>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</si>
  <si>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</si>
  <si>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</si>
  <si>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</si>
  <si>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</si>
  <si>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</si>
  <si>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</si>
  <si>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</si>
  <si>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</si>
  <si>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</si>
  <si>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</si>
  <si>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</si>
  <si>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</si>
  <si>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</si>
  <si>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</si>
  <si>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</si>
  <si>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</si>
  <si>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</si>
  <si>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</si>
  <si>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</si>
  <si>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</si>
  <si>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</si>
  <si>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</si>
  <si>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</si>
  <si>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</si>
  <si>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</si>
  <si>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</si>
  <si>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</si>
  <si>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</si>
  <si>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</si>
  <si>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</si>
  <si>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</si>
  <si>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</si>
  <si>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</si>
  <si>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</si>
  <si>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</si>
  <si>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</si>
  <si>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</si>
  <si>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</si>
  <si>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</si>
  <si>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</si>
  <si>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</si>
  <si>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</si>
  <si>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</si>
  <si>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</si>
  <si>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</si>
  <si>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</si>
  <si>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</si>
  <si>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</si>
  <si>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</si>
  <si>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</si>
  <si>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</si>
  <si>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</si>
  <si>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</si>
  <si>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</si>
  <si>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</si>
  <si>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</si>
  <si>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</si>
  <si>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</si>
  <si>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</si>
  <si>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</si>
  <si>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</si>
  <si>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</si>
  <si>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</si>
  <si>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</si>
  <si>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</si>
  <si>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</si>
  <si>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</si>
  <si>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</si>
  <si>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</si>
  <si>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</si>
  <si>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</si>
  <si>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</si>
  <si>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</si>
  <si>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</si>
  <si>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</si>
  <si>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</si>
  <si>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</si>
  <si>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</si>
  <si>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</si>
  <si>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</si>
  <si>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</si>
  <si>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</si>
  <si>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</si>
  <si>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</si>
  <si>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</si>
  <si>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</si>
  <si>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</si>
  <si>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</si>
  <si>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</si>
  <si>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</si>
  <si>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</si>
  <si>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</si>
  <si>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</si>
  <si>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</si>
  <si>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</si>
  <si>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</si>
  <si>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</si>
  <si>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</si>
  <si>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</si>
  <si>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</si>
  <si>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</si>
  <si>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</si>
  <si>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</si>
  <si>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</si>
  <si>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</si>
  <si>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</si>
  <si>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</si>
  <si>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</si>
  <si>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</si>
  <si>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</si>
  <si>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</si>
  <si>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</si>
  <si>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</si>
  <si>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</si>
  <si>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</si>
  <si>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</si>
  <si>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</si>
  <si>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</si>
  <si>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</si>
  <si>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</si>
  <si>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</si>
  <si>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</si>
  <si>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</si>
  <si>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</si>
  <si>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</si>
  <si>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</si>
  <si>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</si>
  <si>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</si>
  <si>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</si>
  <si>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</si>
  <si>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</si>
  <si>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</si>
  <si>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</si>
  <si>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</si>
  <si>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</si>
  <si>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</si>
  <si>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</si>
  <si>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</si>
  <si>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</si>
  <si>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</si>
  <si>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</si>
  <si>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</si>
  <si>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</si>
  <si>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</si>
  <si>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</si>
  <si>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</si>
  <si>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</si>
  <si>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</si>
  <si>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</si>
  <si>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</si>
  <si>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</si>
  <si>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</si>
  <si>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</si>
  <si>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</si>
  <si>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</si>
  <si>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</si>
  <si>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</si>
  <si>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</si>
  <si>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</si>
  <si>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</si>
  <si>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</si>
  <si>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</si>
  <si>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</si>
  <si>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</si>
  <si>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</si>
  <si>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</si>
  <si>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</si>
  <si>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</si>
  <si>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</si>
  <si>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</si>
  <si>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</si>
  <si>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</si>
  <si>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</si>
  <si>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</si>
  <si>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</si>
  <si>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</si>
  <si>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</si>
  <si>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</si>
  <si>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</si>
  <si>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</si>
  <si>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</si>
  <si>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</si>
  <si>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</si>
  <si>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</si>
  <si>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</si>
  <si>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</si>
  <si>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</si>
  <si>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</si>
  <si>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</si>
  <si>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</si>
  <si>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</si>
  <si>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</si>
  <si>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</si>
  <si>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</si>
  <si>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</si>
  <si>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</si>
  <si>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</si>
  <si>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</si>
  <si>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</si>
  <si>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</si>
  <si>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</si>
  <si>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</si>
  <si>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</si>
  <si>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</si>
  <si>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</si>
  <si>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</si>
  <si>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</si>
  <si>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</si>
  <si>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</si>
  <si>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</si>
  <si>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</si>
  <si>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</si>
  <si>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</si>
  <si>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</si>
  <si>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</si>
  <si>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</si>
  <si>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</si>
  <si>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</si>
  <si>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</si>
  <si>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</si>
  <si>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</si>
  <si>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</si>
  <si>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</si>
  <si>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</si>
  <si>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</si>
  <si>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</si>
  <si>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</si>
  <si>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</si>
  <si>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</si>
  <si>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</si>
  <si>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</si>
  <si>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</si>
  <si>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</si>
  <si>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</si>
  <si>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</si>
  <si>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</si>
  <si>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</si>
  <si>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</si>
  <si>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</si>
  <si>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</si>
  <si>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</si>
  <si>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</si>
  <si>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</si>
  <si>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</si>
  <si>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</si>
  <si>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</si>
  <si>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</si>
  <si>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</si>
  <si>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</si>
  <si>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</si>
  <si>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</si>
  <si>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</si>
  <si>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</si>
  <si>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</si>
  <si>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</si>
  <si>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</si>
  <si>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</si>
  <si>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</si>
  <si>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</si>
  <si>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</si>
  <si>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</si>
  <si>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</si>
  <si>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</si>
  <si>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</si>
  <si>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</si>
  <si>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</si>
  <si>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</si>
  <si>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</si>
  <si>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</si>
  <si>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</si>
  <si>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</si>
  <si>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</si>
  <si>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</si>
  <si>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</si>
  <si>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</si>
  <si>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</si>
  <si>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</si>
  <si>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</si>
  <si>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</si>
  <si>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</si>
  <si>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</si>
  <si>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</si>
  <si>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</si>
  <si>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</si>
  <si>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</si>
  <si>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</si>
  <si>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</si>
  <si>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</si>
  <si>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</si>
  <si>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</si>
  <si>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</si>
  <si>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</si>
  <si>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</si>
  <si>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</si>
  <si>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</si>
  <si>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</si>
  <si>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</si>
  <si>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</si>
  <si>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</si>
  <si>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</si>
  <si>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</si>
  <si>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</si>
  <si>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</si>
  <si>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</si>
  <si>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</si>
  <si>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</si>
  <si>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</si>
  <si>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</si>
  <si>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</si>
  <si>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</si>
  <si>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</si>
  <si>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</si>
  <si>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</si>
  <si>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</si>
  <si>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</si>
  <si>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</si>
  <si>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</si>
  <si>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</si>
  <si>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</si>
  <si>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</si>
  <si>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</si>
  <si>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</si>
  <si>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</si>
  <si>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</si>
  <si>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</si>
  <si>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</si>
  <si>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</si>
  <si>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</si>
  <si>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</si>
  <si>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</si>
  <si>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</si>
  <si>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</si>
  <si>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</si>
  <si>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</si>
  <si>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</si>
  <si>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</si>
  <si>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</si>
  <si>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</si>
  <si>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</si>
  <si>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</si>
  <si>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</si>
  <si>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</si>
  <si>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</si>
  <si>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</si>
  <si>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</si>
  <si>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</si>
  <si>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</si>
  <si>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</si>
  <si>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</si>
  <si>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</si>
  <si>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</si>
  <si>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</si>
  <si>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</si>
  <si>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</si>
  <si>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</si>
  <si>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</si>
  <si>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</si>
  <si>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</si>
  <si>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</si>
  <si>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</si>
  <si>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</si>
  <si>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</si>
  <si>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</si>
  <si>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</si>
  <si>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</si>
  <si>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</si>
  <si>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</si>
  <si>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</si>
  <si>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</si>
  <si>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</si>
  <si>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</si>
  <si>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</si>
  <si>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</si>
  <si>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</si>
  <si>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</si>
  <si>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</si>
  <si>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</si>
  <si>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</si>
  <si>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</si>
  <si>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</si>
  <si>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</si>
  <si>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</si>
  <si>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</si>
  <si>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</si>
  <si>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</si>
  <si>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</si>
  <si>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</si>
  <si>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</si>
  <si>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</si>
  <si>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</si>
  <si>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</si>
  <si>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</si>
  <si>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</si>
  <si>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</si>
  <si>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</si>
  <si>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</si>
  <si>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</si>
  <si>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</si>
  <si>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</si>
  <si>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</si>
  <si>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</si>
  <si>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</si>
  <si>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</si>
  <si>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</si>
  <si>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</si>
  <si>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</si>
  <si>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</si>
  <si>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</si>
  <si>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</si>
  <si>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</si>
  <si>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</si>
  <si>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</si>
  <si>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</si>
  <si>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</si>
  <si>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</si>
  <si>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</si>
  <si>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</si>
  <si>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</si>
  <si>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</si>
  <si>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</si>
  <si>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</si>
  <si>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</si>
  <si>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</si>
  <si>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</si>
  <si>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</si>
  <si>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</si>
  <si>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</si>
  <si>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</si>
  <si>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</si>
  <si>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</si>
  <si>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</si>
  <si>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</si>
  <si>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</si>
  <si>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</si>
  <si>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</si>
  <si>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</si>
  <si>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</si>
  <si>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</si>
  <si>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</si>
  <si>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</si>
  <si>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</si>
  <si>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</si>
  <si>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</si>
  <si>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</si>
  <si>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</si>
  <si>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</si>
  <si>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</si>
  <si>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</si>
  <si>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</si>
  <si>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</si>
  <si>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</si>
  <si>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</si>
  <si>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</si>
  <si>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</si>
  <si>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</si>
  <si>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</si>
  <si>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</si>
  <si>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</si>
  <si>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</si>
  <si>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</si>
  <si>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</si>
  <si>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</si>
  <si>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</si>
  <si>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</si>
  <si>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</si>
  <si>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</si>
  <si>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</si>
  <si>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</si>
  <si>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</si>
  <si>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</si>
  <si>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</si>
  <si>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</si>
  <si>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</si>
  <si>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</si>
  <si>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</si>
  <si>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</si>
  <si>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</si>
  <si>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</si>
  <si>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</si>
  <si>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</si>
  <si>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</si>
  <si>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</si>
  <si>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</si>
  <si>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</si>
  <si>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</si>
  <si>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</si>
  <si>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</si>
  <si>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</si>
  <si>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</si>
  <si>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</si>
  <si>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</si>
  <si>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</si>
  <si>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</si>
  <si>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</si>
  <si>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</si>
  <si>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</si>
  <si>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</si>
  <si>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</si>
  <si>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</si>
  <si>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</si>
  <si>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</si>
  <si>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</si>
  <si>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</si>
  <si>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</si>
  <si>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</si>
  <si>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</si>
  <si>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</si>
  <si>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</si>
  <si>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</si>
  <si>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</si>
  <si>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</si>
  <si>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</si>
  <si>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</si>
  <si>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</si>
  <si>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</si>
  <si>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</si>
  <si>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</si>
  <si>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</si>
  <si>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</si>
  <si>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</si>
  <si>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</si>
  <si>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</si>
  <si>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</si>
  <si>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</si>
  <si>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</si>
  <si>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</si>
  <si>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</si>
  <si>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</si>
  <si>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</si>
  <si>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</si>
  <si>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</si>
  <si>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</si>
  <si>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</si>
  <si>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</si>
  <si>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</si>
  <si>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</si>
  <si>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</si>
  <si>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</si>
  <si>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</si>
  <si>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</si>
  <si>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</si>
  <si>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</si>
  <si>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</si>
  <si>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</si>
  <si>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</si>
  <si>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</si>
  <si>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</si>
  <si>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</si>
  <si>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</si>
  <si>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</si>
  <si>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</si>
  <si>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</si>
  <si>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</si>
  <si>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</si>
  <si>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</si>
  <si>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</si>
  <si>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</si>
  <si>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</si>
  <si>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</si>
  <si>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</si>
  <si>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</si>
  <si>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</si>
  <si>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</si>
  <si>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</si>
  <si>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</si>
  <si>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</si>
  <si>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</si>
  <si>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</si>
  <si>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</si>
  <si>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</si>
  <si>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</si>
  <si>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</si>
  <si>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</si>
  <si>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</si>
  <si>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</si>
  <si>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</si>
  <si>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</si>
  <si>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</si>
  <si>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</si>
  <si>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</si>
  <si>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</si>
  <si>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</si>
  <si>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</si>
  <si>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</si>
  <si>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</si>
  <si>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</si>
  <si>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</si>
  <si>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</si>
  <si>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</si>
  <si>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</si>
  <si>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</si>
  <si>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</si>
  <si>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</si>
  <si>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</si>
  <si>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</si>
  <si>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</si>
  <si>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</si>
  <si>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</si>
  <si>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</si>
  <si>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</si>
  <si>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</si>
  <si>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</si>
  <si>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</si>
  <si>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</si>
  <si>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</si>
  <si>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</si>
  <si>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</si>
  <si>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</si>
  <si>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</si>
  <si>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</si>
  <si>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</si>
  <si>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</si>
  <si>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</si>
  <si>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</si>
  <si>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</si>
  <si>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</si>
  <si>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</si>
  <si>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</si>
  <si>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</si>
  <si>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</si>
  <si>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</si>
  <si>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</si>
  <si>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</si>
  <si>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</si>
  <si>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</si>
  <si>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</si>
  <si>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</si>
  <si>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</si>
  <si>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</si>
  <si>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</si>
  <si>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</si>
  <si>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</si>
  <si>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</si>
  <si>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</si>
  <si>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</si>
  <si>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</si>
  <si>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</si>
  <si>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</si>
  <si>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</si>
  <si>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</si>
  <si>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</si>
  <si>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</si>
  <si>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</si>
  <si>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</si>
  <si>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</si>
  <si>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</si>
  <si>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</si>
  <si>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</si>
  <si>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</si>
  <si>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</si>
  <si>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</si>
  <si>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</si>
  <si>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</si>
  <si>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</si>
  <si>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</si>
  <si>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</si>
  <si>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</si>
  <si>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</si>
  <si>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</si>
  <si>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</si>
  <si>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</si>
  <si>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</si>
  <si>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</si>
  <si>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</si>
  <si>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</si>
  <si>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</si>
  <si>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</si>
  <si>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</si>
  <si>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</si>
  <si>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</si>
  <si>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</si>
  <si>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</si>
  <si>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</si>
  <si>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</si>
  <si>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</si>
  <si>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</si>
  <si>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</si>
  <si>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</si>
  <si>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</si>
  <si>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</si>
  <si>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</si>
  <si>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</si>
  <si>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</si>
  <si>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</si>
  <si>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</si>
  <si>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</si>
  <si>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</si>
  <si>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</si>
  <si>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</si>
  <si>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</si>
  <si>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</si>
  <si>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</si>
  <si>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</si>
  <si>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</si>
  <si>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</si>
  <si>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</si>
  <si>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</si>
  <si>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</si>
  <si>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</si>
  <si>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</si>
  <si>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</si>
  <si>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</si>
  <si>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</si>
  <si>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</si>
  <si>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</si>
  <si>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</si>
  <si>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</si>
  <si>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</si>
  <si>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</si>
  <si>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</si>
  <si>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</si>
  <si>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</si>
  <si>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</si>
  <si>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</si>
  <si>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</si>
  <si>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</si>
  <si>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</si>
  <si>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</si>
  <si>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</si>
  <si>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</si>
  <si>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</si>
  <si>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</si>
  <si>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</si>
  <si>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</si>
  <si>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</si>
  <si>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</si>
  <si>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</si>
  <si>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</si>
  <si>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</si>
  <si>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</si>
  <si>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</si>
  <si>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</si>
  <si>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</si>
  <si>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</si>
  <si>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</si>
  <si>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</si>
  <si>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</si>
  <si>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</si>
  <si>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</si>
  <si>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</si>
  <si>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</si>
  <si>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</si>
  <si>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</si>
  <si>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</si>
  <si>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</si>
  <si>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</si>
  <si>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</si>
  <si>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</si>
  <si>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</si>
  <si>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</si>
  <si>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</si>
  <si>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</si>
  <si>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</si>
  <si>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</si>
  <si>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</si>
  <si>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</si>
  <si>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</si>
  <si>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</si>
  <si>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</si>
  <si>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</si>
  <si>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</si>
  <si>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</si>
  <si>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</si>
  <si>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</si>
  <si>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</si>
  <si>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</si>
  <si>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</si>
  <si>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</si>
  <si>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</si>
  <si>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</si>
  <si>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</si>
  <si>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</si>
  <si>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</si>
  <si>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</si>
  <si>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</si>
  <si>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</si>
  <si>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</si>
  <si>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</si>
  <si>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</si>
  <si>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</si>
  <si>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</si>
  <si>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</si>
  <si>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</si>
  <si>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</si>
  <si>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</si>
  <si>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</si>
  <si>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</si>
  <si>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</si>
  <si>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</si>
  <si>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</si>
  <si>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</si>
  <si>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</si>
  <si>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</si>
  <si>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</si>
  <si>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</si>
  <si>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</si>
  <si>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</si>
  <si>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</si>
  <si>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</si>
  <si>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</si>
  <si>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</si>
  <si>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</si>
  <si>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</si>
  <si>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</si>
  <si>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</si>
  <si>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</si>
  <si>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</si>
  <si>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</si>
  <si>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</si>
  <si>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</si>
  <si>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</si>
  <si>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</si>
  <si>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</si>
  <si>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</si>
  <si>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</si>
  <si>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</si>
  <si>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</si>
  <si>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</si>
  <si>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</si>
  <si>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</si>
  <si>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</si>
  <si>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</si>
  <si>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</si>
  <si>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</si>
  <si>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</si>
  <si>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</si>
  <si>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</si>
  <si>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</si>
  <si>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</si>
  <si>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</si>
  <si>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</si>
  <si>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</si>
  <si>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</si>
  <si>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</si>
  <si>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</si>
  <si>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</si>
  <si>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</si>
  <si>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</si>
  <si>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</si>
  <si>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</si>
  <si>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</si>
  <si>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</si>
  <si>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</si>
  <si>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</si>
  <si>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</si>
  <si>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</si>
  <si>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</si>
  <si>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</si>
  <si>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</si>
  <si>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</si>
  <si>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</si>
  <si>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</si>
  <si>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</si>
  <si>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</si>
  <si>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</si>
  <si>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</si>
  <si>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</si>
  <si>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</si>
  <si>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</si>
  <si>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</si>
  <si>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</si>
  <si>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</si>
  <si>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</si>
  <si>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</si>
  <si>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</si>
  <si>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</si>
  <si>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</si>
  <si>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</si>
  <si>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</si>
  <si>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</si>
  <si>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</si>
  <si>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</si>
  <si>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</si>
  <si>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</si>
  <si>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</si>
  <si>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</si>
  <si>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</si>
  <si>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</si>
  <si>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</si>
  <si>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</si>
  <si>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</si>
  <si>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</si>
  <si>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</si>
  <si>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</si>
  <si>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</si>
  <si>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</si>
  <si>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</si>
  <si>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</si>
  <si>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</si>
  <si>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</si>
  <si>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</si>
  <si>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</si>
  <si>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</si>
  <si>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</si>
  <si>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</si>
  <si>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</si>
  <si>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</si>
  <si>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</si>
  <si>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</si>
  <si>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</si>
  <si>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</si>
  <si>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</si>
  <si>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</si>
  <si>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</si>
  <si>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</si>
  <si>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</si>
  <si>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</si>
  <si>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</si>
  <si>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</si>
  <si>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</si>
  <si>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</si>
  <si>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</si>
  <si>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</si>
  <si>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</si>
  <si>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</si>
  <si>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</si>
  <si>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</si>
  <si>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</si>
  <si>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</si>
  <si>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</si>
  <si>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</si>
  <si>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</si>
  <si>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</si>
  <si>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</si>
  <si>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</si>
  <si>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</si>
  <si>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</si>
  <si>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</si>
  <si>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</si>
  <si>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</si>
  <si>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</si>
  <si>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</si>
  <si>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</si>
  <si>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</si>
  <si>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</si>
  <si>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</si>
  <si>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</si>
  <si>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</si>
  <si>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</si>
  <si>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</si>
  <si>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</si>
  <si>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</si>
  <si>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</si>
  <si>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</si>
  <si>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</si>
  <si>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</si>
  <si>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</si>
  <si>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</si>
  <si>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</si>
  <si>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</si>
  <si>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</si>
  <si>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</si>
  <si>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</si>
  <si>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</si>
  <si>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</si>
  <si>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</si>
  <si>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</si>
  <si>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</si>
  <si>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</si>
  <si>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</si>
  <si>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</si>
  <si>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</si>
  <si>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</si>
  <si>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</si>
  <si>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</si>
  <si>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</si>
  <si>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</si>
  <si>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</si>
  <si>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</si>
  <si>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</si>
  <si>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</si>
  <si>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</si>
  <si>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</si>
  <si>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</si>
  <si>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</si>
  <si>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</si>
  <si>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</si>
  <si>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</si>
  <si>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</si>
  <si>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</si>
  <si>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</si>
  <si>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</si>
  <si>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</si>
  <si>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</si>
  <si>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</si>
  <si>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</si>
  <si>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</si>
  <si>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</si>
  <si>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</si>
  <si>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</si>
  <si>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</si>
  <si>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</si>
  <si>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</si>
  <si>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</si>
  <si>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</si>
  <si>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</si>
  <si>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</si>
  <si>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</si>
  <si>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</si>
  <si>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</si>
  <si>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</si>
  <si>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</si>
  <si>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</si>
  <si>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</si>
  <si>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</si>
  <si>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</si>
  <si>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</si>
  <si>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</si>
  <si>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</si>
  <si>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</si>
  <si>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</si>
  <si>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</si>
  <si>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</si>
  <si>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</si>
  <si>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</si>
  <si>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</si>
  <si>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</si>
  <si>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</si>
  <si>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</si>
  <si>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</si>
  <si>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</si>
  <si>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</si>
  <si>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</si>
  <si>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</si>
  <si>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</si>
  <si>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</si>
  <si>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</si>
  <si>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</si>
  <si>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</si>
  <si>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</si>
  <si>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</si>
  <si>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</si>
  <si>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</si>
  <si>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</si>
  <si>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</si>
  <si>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</si>
  <si>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</si>
  <si>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</si>
  <si>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</si>
  <si>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</si>
  <si>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</si>
  <si>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</si>
  <si>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</si>
  <si>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</si>
  <si>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</si>
  <si>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</si>
  <si>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</si>
  <si>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</si>
  <si>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</si>
  <si>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</si>
  <si>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</si>
  <si>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</si>
  <si>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</si>
  <si>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</si>
  <si>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</si>
  <si>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</si>
  <si>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</si>
  <si>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</si>
  <si>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</si>
  <si>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</si>
  <si>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</si>
  <si>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</si>
  <si>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</si>
  <si>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</si>
  <si>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</si>
  <si>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</si>
  <si>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</si>
  <si>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</si>
  <si>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</si>
  <si>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</si>
  <si>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</si>
  <si>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</si>
  <si>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</si>
  <si>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</si>
  <si>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</si>
  <si>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</si>
  <si>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</si>
  <si>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</si>
  <si>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</si>
  <si>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</si>
  <si>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</si>
  <si>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</si>
  <si>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</si>
  <si>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</si>
  <si>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</si>
  <si>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</si>
  <si>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</si>
  <si>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</si>
  <si>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</si>
  <si>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</si>
  <si>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</si>
  <si>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</si>
  <si>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</si>
  <si>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</si>
  <si>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</si>
  <si>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</si>
  <si>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</si>
  <si>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</si>
  <si>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</si>
  <si>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</si>
  <si>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</si>
  <si>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</si>
  <si>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</si>
  <si>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</si>
  <si>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</si>
  <si>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</si>
  <si>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</si>
  <si>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</si>
  <si>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</si>
  <si>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</si>
  <si>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</si>
  <si>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</si>
  <si>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</si>
  <si>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</si>
  <si>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</si>
  <si>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</si>
  <si>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</si>
  <si>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</si>
  <si>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</si>
  <si>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</si>
  <si>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</si>
  <si>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</si>
  <si>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</si>
  <si>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</si>
  <si>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</si>
  <si>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</si>
  <si>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</si>
  <si>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</si>
  <si>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</si>
  <si>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</si>
  <si>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</si>
  <si>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</si>
  <si>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</si>
  <si>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</si>
  <si>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</si>
  <si>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</si>
  <si>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</si>
  <si>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</si>
  <si>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</si>
  <si>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</si>
  <si>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</si>
  <si>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</si>
  <si>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</si>
  <si>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</si>
  <si>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</si>
  <si>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</si>
  <si>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</si>
  <si>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</si>
  <si>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</si>
  <si>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</si>
  <si>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</si>
  <si>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</si>
  <si>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</si>
  <si>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</si>
  <si>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</si>
  <si>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</si>
  <si>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</si>
  <si>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</si>
  <si>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</si>
  <si>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</si>
  <si>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</si>
  <si>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</si>
  <si>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</si>
  <si>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</si>
  <si>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</si>
  <si>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</si>
  <si>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</si>
  <si>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</si>
  <si>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</si>
  <si>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</si>
  <si>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</si>
  <si>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</si>
  <si>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</si>
  <si>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</si>
  <si>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</si>
  <si>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</si>
  <si>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</si>
  <si>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</si>
  <si>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</si>
  <si>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</si>
  <si>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</si>
  <si>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</si>
  <si>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</si>
  <si>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</si>
  <si>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</si>
  <si>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</si>
  <si>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</si>
  <si>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</si>
  <si>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</si>
  <si>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</si>
  <si>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</si>
  <si>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</si>
  <si>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</si>
  <si>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</si>
  <si>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</si>
  <si>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</si>
  <si>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</si>
  <si>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</si>
  <si>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</si>
  <si>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</si>
  <si>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</si>
  <si>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</si>
  <si>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</si>
  <si>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</si>
  <si>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</si>
  <si>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</si>
  <si>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</si>
  <si>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</si>
  <si>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</si>
  <si>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</si>
  <si>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</si>
  <si>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</si>
  <si>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</si>
  <si>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</si>
  <si>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</si>
  <si>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</si>
  <si>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</si>
  <si>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</si>
  <si>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</si>
  <si>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</si>
  <si>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</si>
  <si>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</si>
  <si>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</si>
  <si>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</si>
  <si>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</si>
  <si>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</si>
  <si>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</si>
  <si>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</si>
  <si>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</si>
  <si>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</si>
  <si>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</si>
  <si>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</si>
  <si>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</si>
  <si>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</si>
  <si>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</si>
  <si>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</si>
  <si>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</si>
  <si>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</si>
  <si>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</si>
  <si>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</si>
  <si>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</si>
  <si>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</si>
  <si>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</si>
  <si>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</si>
  <si>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</si>
  <si>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</si>
  <si>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</si>
  <si>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</si>
  <si>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</si>
  <si>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</si>
  <si>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</si>
  <si>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</si>
  <si>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</si>
  <si>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</si>
  <si>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</si>
  <si>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</si>
  <si>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</si>
  <si>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</si>
  <si>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</si>
  <si>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</si>
  <si>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</si>
  <si>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</si>
  <si>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</si>
  <si>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</si>
  <si>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</si>
  <si>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</si>
  <si>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</si>
  <si>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</si>
  <si>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</si>
  <si>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</si>
  <si>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</si>
  <si>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</si>
  <si>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</si>
  <si>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</si>
  <si>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</si>
  <si>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</si>
  <si>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</si>
  <si>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</si>
  <si>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</si>
  <si>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</si>
  <si>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</si>
  <si>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</si>
  <si>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</si>
  <si>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</si>
  <si>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</si>
  <si>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</si>
  <si>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</si>
  <si>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</si>
  <si>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</si>
  <si>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</si>
  <si>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</si>
  <si>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</si>
  <si>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</si>
  <si>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</si>
  <si>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</si>
  <si>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</si>
  <si>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</si>
  <si>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</si>
  <si>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</si>
  <si>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</si>
  <si>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</si>
  <si>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</si>
  <si>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</si>
  <si>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</si>
  <si>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</si>
  <si>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</si>
  <si>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</si>
  <si>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</si>
  <si>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</si>
  <si>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</si>
  <si>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</si>
  <si>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</si>
  <si>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</si>
  <si>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</si>
  <si>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</si>
  <si>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</si>
  <si>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</si>
  <si>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</si>
  <si>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</si>
  <si>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</si>
  <si>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</si>
  <si>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</si>
  <si>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</si>
  <si>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</si>
  <si>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</si>
  <si>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</si>
  <si>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</si>
  <si>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</si>
  <si>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</si>
  <si>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</si>
  <si>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</si>
  <si>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</si>
  <si>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</si>
  <si>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</si>
  <si>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</si>
  <si>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</si>
  <si>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</si>
  <si>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</si>
  <si>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</si>
  <si>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</si>
  <si>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</si>
  <si>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</si>
  <si>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</si>
  <si>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</si>
  <si>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</si>
  <si>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</si>
  <si>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</si>
  <si>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</si>
  <si>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</si>
  <si>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</si>
  <si>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</si>
  <si>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</si>
  <si>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</si>
  <si>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</si>
  <si>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</si>
  <si>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</si>
  <si>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</si>
  <si>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</si>
  <si>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</si>
  <si>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</si>
  <si>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</si>
  <si>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</si>
  <si>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</si>
  <si>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</si>
  <si>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</si>
  <si>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</si>
  <si>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</si>
  <si>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</si>
  <si>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</si>
  <si>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</si>
  <si>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</si>
  <si>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</si>
  <si>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</si>
  <si>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</si>
  <si>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</si>
  <si>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</si>
  <si>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</si>
  <si>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</si>
  <si>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</si>
  <si>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</si>
  <si>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</si>
  <si>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</si>
  <si>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</si>
  <si>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</si>
  <si>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</si>
  <si>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</si>
  <si>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</si>
  <si>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</si>
  <si>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</si>
  <si>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</si>
  <si>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</si>
  <si>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</si>
  <si>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</si>
  <si>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</si>
  <si>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</si>
  <si>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</si>
  <si>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</si>
  <si>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</si>
  <si>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</si>
  <si>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</si>
  <si>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</si>
  <si>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</si>
  <si>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</si>
  <si>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</si>
  <si>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</si>
  <si>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</si>
  <si>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</si>
  <si>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</si>
  <si>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</si>
  <si>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</si>
  <si>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</si>
  <si>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</si>
  <si>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</si>
  <si>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</si>
  <si>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</si>
  <si>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</si>
  <si>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</si>
  <si>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</si>
  <si>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</si>
  <si>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</si>
  <si>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</si>
  <si>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</si>
  <si>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</si>
  <si>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</si>
  <si>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</si>
  <si>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</si>
  <si>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</si>
  <si>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</si>
  <si>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</si>
  <si>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</si>
  <si>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</si>
  <si>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</si>
  <si>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</si>
  <si>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</si>
  <si>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</si>
  <si>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</si>
  <si>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</si>
  <si>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</si>
  <si>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</si>
  <si>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</si>
  <si>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</si>
  <si>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</si>
  <si>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</si>
  <si>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</si>
  <si>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</si>
  <si>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</si>
  <si>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</si>
  <si>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</si>
  <si>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</si>
  <si>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</si>
  <si>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</si>
  <si>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</si>
  <si>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</si>
  <si>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</si>
  <si>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</si>
  <si>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</si>
  <si>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</si>
  <si>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</si>
  <si>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</si>
  <si>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</si>
  <si>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</si>
  <si>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</si>
  <si>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</si>
  <si>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</si>
  <si>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</si>
  <si>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</si>
  <si>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</si>
  <si>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</si>
  <si>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</si>
  <si>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</si>
  <si>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</si>
  <si>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</si>
  <si>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</si>
  <si>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</si>
  <si>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</si>
  <si>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</si>
  <si>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</si>
  <si>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</si>
  <si>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</si>
  <si>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</si>
  <si>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</si>
  <si>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</si>
  <si>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</si>
  <si>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</si>
  <si>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</si>
  <si>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</si>
  <si>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</si>
  <si>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</si>
  <si>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</si>
  <si>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</si>
  <si>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</si>
  <si>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</si>
  <si>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</si>
  <si>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</si>
  <si>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</si>
  <si>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</si>
  <si>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</si>
  <si>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</si>
  <si>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</si>
  <si>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</si>
  <si>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</si>
  <si>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</si>
  <si>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</si>
  <si>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</si>
  <si>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</si>
  <si>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</si>
  <si>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</si>
  <si>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</si>
  <si>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</si>
  <si>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</si>
  <si>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</si>
  <si>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</si>
  <si>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</si>
  <si>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</si>
  <si>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</si>
  <si>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</si>
  <si>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</si>
  <si>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</si>
  <si>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</si>
  <si>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</si>
  <si>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</si>
  <si>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</si>
  <si>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</si>
  <si>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</si>
  <si>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</si>
  <si>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</si>
  <si>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</si>
  <si>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</si>
  <si>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</si>
  <si>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</si>
  <si>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</si>
  <si>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</si>
  <si>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</si>
  <si>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</si>
  <si>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</si>
  <si>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</si>
  <si>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</si>
  <si>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</si>
  <si>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</si>
  <si>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</si>
  <si>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</si>
  <si>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</si>
  <si>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</si>
  <si>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</si>
  <si>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</si>
  <si>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</si>
  <si>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</si>
  <si>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</si>
  <si>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</si>
  <si>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</si>
  <si>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</si>
  <si>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</si>
  <si>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</si>
  <si>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</si>
  <si>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</si>
  <si>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</si>
  <si>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</si>
  <si>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</si>
  <si>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</si>
  <si>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</si>
  <si>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</si>
  <si>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</si>
  <si>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</si>
  <si>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</si>
  <si>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</si>
  <si>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</si>
  <si>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</si>
  <si>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</si>
  <si>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</si>
  <si>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</si>
  <si>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</si>
  <si>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</si>
  <si>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</si>
  <si>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</si>
  <si>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</si>
  <si>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</si>
  <si>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</si>
  <si>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</si>
  <si>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</si>
  <si>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</si>
  <si>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</si>
  <si>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</si>
  <si>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</si>
  <si>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</si>
  <si>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</si>
  <si>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</si>
  <si>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</si>
  <si>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</si>
  <si>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</si>
  <si>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</si>
  <si>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</si>
  <si>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</si>
  <si>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</si>
  <si>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</si>
  <si>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</si>
  <si>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</si>
  <si>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</si>
  <si>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</si>
  <si>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</si>
  <si>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</si>
  <si>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</si>
  <si>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</si>
  <si>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</si>
  <si>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</si>
  <si>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</si>
  <si>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</si>
  <si>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</si>
  <si>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</si>
  <si>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</si>
  <si>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</si>
  <si>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</si>
  <si>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</si>
  <si>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</si>
  <si>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</si>
  <si>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</si>
  <si>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</si>
  <si>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</si>
  <si>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</si>
  <si>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</si>
  <si>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</si>
  <si>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</si>
  <si>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</si>
  <si>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</si>
  <si>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</si>
  <si>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</si>
  <si>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</si>
  <si>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</si>
  <si>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</si>
  <si>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</si>
  <si>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</si>
  <si>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</si>
  <si>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</si>
  <si>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</si>
  <si>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</si>
  <si>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</si>
  <si>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</si>
  <si>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</si>
  <si>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</si>
  <si>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</si>
  <si>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</si>
  <si>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</si>
  <si>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</si>
  <si>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</si>
  <si>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</si>
  <si>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</si>
  <si>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</si>
  <si>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</si>
  <si>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</si>
  <si>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</si>
  <si>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</si>
  <si>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</si>
  <si>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</si>
  <si>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</si>
  <si>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</si>
  <si>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</si>
  <si>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</si>
  <si>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</si>
  <si>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</si>
  <si>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</si>
  <si>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</si>
  <si>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</si>
  <si>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</si>
  <si>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</si>
  <si>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</si>
  <si>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</si>
  <si>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</si>
  <si>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</si>
  <si>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</si>
  <si>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</si>
  <si>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</si>
  <si>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</si>
  <si>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</si>
  <si>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</si>
  <si>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</si>
  <si>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</si>
  <si>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</si>
  <si>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</si>
  <si>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</si>
  <si>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</si>
  <si>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</si>
  <si>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</si>
  <si>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</si>
  <si>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</si>
  <si>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</si>
  <si>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</si>
  <si>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</si>
  <si>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</si>
  <si>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</si>
  <si>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</si>
  <si>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</si>
  <si>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</si>
  <si>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</si>
  <si>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</si>
  <si>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</si>
  <si>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</si>
  <si>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</si>
  <si>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</si>
  <si>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</si>
  <si>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</si>
  <si>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</si>
  <si>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</si>
  <si>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</si>
  <si>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</si>
  <si>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</si>
  <si>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</si>
  <si>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</si>
  <si>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</si>
  <si>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</si>
  <si>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</si>
  <si>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</si>
  <si>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</si>
  <si>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</si>
  <si>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</si>
  <si>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</si>
  <si>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</si>
  <si>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</si>
  <si>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</si>
  <si>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</si>
  <si>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</si>
  <si>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</si>
  <si>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</si>
  <si>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</si>
  <si>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</si>
  <si>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</si>
  <si>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</si>
  <si>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</si>
  <si>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</si>
  <si>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</si>
  <si>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</si>
  <si>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</si>
  <si>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</si>
  <si>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</si>
  <si>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</si>
  <si>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</si>
  <si>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</si>
  <si>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</si>
  <si>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</si>
  <si>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</si>
  <si>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</si>
  <si>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</si>
  <si>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</si>
  <si>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</si>
  <si>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</si>
  <si>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</si>
  <si>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</si>
  <si>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</si>
  <si>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</si>
  <si>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</si>
  <si>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</si>
  <si>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</si>
  <si>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</si>
  <si>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</si>
  <si>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</si>
  <si>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</si>
  <si>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</si>
  <si>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</si>
  <si>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</si>
  <si>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</si>
  <si>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</si>
  <si>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</si>
  <si>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</si>
  <si>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</si>
  <si>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</si>
  <si>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</si>
  <si>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</si>
  <si>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</si>
  <si>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</si>
  <si>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</si>
  <si>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</si>
  <si>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</si>
  <si>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</si>
  <si>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</si>
  <si>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</si>
  <si>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</si>
  <si>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</si>
  <si>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</si>
  <si>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</si>
  <si>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</si>
  <si>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</si>
  <si>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</si>
  <si>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</si>
  <si>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</si>
  <si>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</si>
  <si>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</si>
  <si>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</si>
  <si>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</si>
  <si>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</si>
  <si>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</si>
  <si>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</si>
  <si>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</si>
  <si>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</si>
  <si>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</si>
  <si>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</si>
  <si>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</si>
  <si>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</si>
  <si>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</si>
  <si>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</si>
  <si>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</si>
  <si>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</si>
  <si>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</si>
  <si>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</si>
  <si>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</si>
  <si>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</si>
  <si>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</si>
  <si>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</si>
  <si>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</si>
  <si>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</si>
  <si>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</si>
  <si>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</si>
  <si>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</si>
  <si>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</si>
  <si>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</si>
  <si>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</si>
  <si>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</si>
  <si>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</si>
  <si>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</si>
  <si>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</si>
  <si>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</si>
  <si>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</si>
  <si>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</si>
  <si>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</si>
  <si>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</si>
  <si>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</si>
  <si>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</si>
  <si>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</si>
  <si>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</si>
  <si>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</si>
  <si>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</si>
  <si>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</si>
  <si>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</si>
  <si>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</si>
  <si>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</si>
  <si>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</si>
  <si>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</si>
  <si>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</si>
  <si>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</si>
  <si>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</si>
  <si>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</si>
  <si>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</si>
  <si>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</si>
  <si>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</si>
  <si>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</si>
  <si>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</si>
  <si>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</si>
  <si>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</si>
  <si>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</si>
  <si>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</si>
  <si>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</si>
  <si>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</si>
  <si>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</si>
  <si>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</si>
  <si>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</si>
  <si>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</si>
  <si>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</si>
  <si>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</si>
  <si>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</si>
  <si>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</si>
  <si>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</si>
  <si>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</si>
  <si>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</si>
  <si>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</si>
  <si>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</si>
  <si>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</si>
  <si>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</si>
  <si>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</si>
  <si>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</si>
  <si>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</si>
  <si>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</si>
  <si>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</si>
  <si>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</si>
  <si>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</si>
  <si>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</si>
  <si>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</si>
  <si>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</si>
  <si>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</si>
  <si>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</si>
  <si>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</si>
  <si>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</si>
  <si>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</si>
  <si>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</si>
  <si>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</si>
  <si>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</si>
  <si>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</si>
  <si>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</si>
  <si>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</si>
  <si>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</si>
  <si>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</si>
  <si>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</si>
  <si>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</si>
  <si>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</si>
  <si>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</si>
  <si>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</si>
  <si>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</si>
  <si>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</si>
  <si>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</si>
  <si>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</si>
  <si>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</si>
  <si>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</si>
  <si>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</si>
  <si>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</si>
  <si>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</si>
  <si>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</si>
  <si>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</si>
  <si>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</si>
  <si>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</si>
  <si>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</si>
  <si>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</si>
  <si>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</si>
  <si>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</si>
  <si>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</si>
  <si>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</si>
  <si>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</si>
  <si>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</si>
  <si>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</si>
  <si>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</si>
  <si>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</si>
  <si>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</si>
  <si>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</si>
  <si>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</si>
  <si>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</si>
  <si>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</si>
  <si>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</si>
  <si>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</si>
  <si>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</si>
  <si>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</si>
  <si>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</si>
  <si>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</si>
  <si>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</si>
  <si>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</si>
  <si>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</si>
  <si>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</si>
  <si>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</si>
  <si>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</si>
  <si>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</si>
  <si>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</si>
  <si>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</si>
  <si>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</si>
  <si>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</si>
  <si>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</si>
  <si>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</si>
  <si>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</si>
  <si>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</si>
  <si>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</si>
  <si>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</si>
  <si>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</si>
  <si>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</si>
  <si>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</si>
  <si>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</si>
  <si>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</si>
  <si>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</si>
  <si>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</si>
  <si>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</si>
  <si>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</si>
  <si>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</si>
  <si>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</si>
  <si>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</si>
  <si>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</si>
  <si>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</si>
  <si>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</si>
  <si>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</si>
  <si>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</si>
  <si>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</si>
  <si>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</si>
  <si>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</si>
  <si>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</si>
  <si>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</si>
  <si>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</si>
  <si>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</si>
  <si>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</si>
  <si>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</si>
  <si>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</si>
  <si>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</si>
  <si>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</si>
  <si>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</si>
  <si>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</si>
  <si>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</si>
  <si>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</si>
  <si>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</si>
  <si>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</si>
  <si>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</si>
  <si>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</si>
  <si>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</si>
  <si>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</si>
  <si>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</si>
  <si>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</si>
  <si>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</si>
  <si>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</si>
  <si>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</si>
  <si>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</si>
  <si>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</si>
  <si>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</si>
  <si>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</si>
  <si>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</si>
  <si>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</si>
  <si>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</si>
  <si>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</si>
  <si>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</si>
  <si>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</si>
  <si>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</si>
  <si>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</si>
  <si>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</si>
  <si>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</si>
  <si>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</si>
  <si>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</si>
  <si>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</si>
  <si>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</si>
  <si>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</si>
  <si>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</si>
  <si>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</si>
  <si>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</si>
  <si>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</si>
  <si>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</si>
  <si>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</si>
  <si>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</si>
  <si>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</si>
  <si>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</si>
  <si>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</si>
  <si>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</si>
  <si>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</si>
  <si>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</si>
  <si>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</si>
  <si>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</si>
  <si>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</si>
  <si>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</si>
  <si>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</si>
  <si>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</si>
  <si>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</si>
  <si>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</si>
  <si>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</si>
  <si>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</si>
  <si>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</si>
  <si>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</si>
  <si>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</si>
  <si>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</si>
  <si>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</si>
  <si>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</si>
  <si>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</si>
  <si>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</si>
  <si>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</si>
  <si>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</si>
  <si>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</si>
  <si>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</si>
  <si>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</si>
  <si>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</si>
  <si>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</si>
  <si>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</si>
  <si>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</si>
  <si>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</si>
  <si>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</si>
  <si>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</si>
  <si>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</si>
  <si>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</si>
  <si>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</si>
  <si>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</si>
  <si>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</si>
  <si>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</si>
  <si>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</si>
  <si>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</si>
  <si>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</si>
  <si>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</si>
  <si>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</si>
  <si>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</si>
  <si>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</si>
  <si>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</si>
  <si>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</si>
  <si>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</si>
  <si>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</si>
  <si>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</si>
  <si>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</si>
  <si>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</si>
  <si>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</si>
  <si>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</si>
  <si>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</si>
  <si>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</si>
  <si>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</si>
  <si>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</si>
  <si>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</si>
  <si>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</si>
  <si>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</si>
  <si>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</si>
  <si>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</si>
  <si>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</si>
  <si>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</si>
  <si>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</si>
  <si>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</si>
  <si>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</si>
  <si>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</si>
  <si>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</si>
  <si>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</si>
  <si>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</si>
  <si>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</si>
  <si>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</si>
  <si>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</si>
  <si>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</si>
  <si>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</si>
  <si>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</si>
  <si>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</si>
  <si>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</si>
  <si>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</si>
  <si>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</si>
  <si>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</si>
  <si>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</si>
  <si>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</si>
  <si>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</si>
  <si>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</si>
  <si>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</si>
  <si>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</si>
  <si>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</si>
  <si>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</si>
  <si>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</si>
  <si>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</si>
  <si>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</si>
  <si>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</si>
  <si>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</si>
  <si>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</si>
  <si>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</si>
  <si>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</si>
  <si>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</si>
  <si>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</si>
  <si>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</si>
  <si>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</si>
  <si>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</si>
  <si>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</si>
  <si>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</si>
  <si>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</si>
  <si>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</si>
  <si>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</si>
  <si>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</si>
  <si>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</si>
  <si>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</si>
  <si>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</si>
  <si>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</si>
  <si>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</si>
  <si>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</si>
  <si>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</si>
  <si>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</si>
  <si>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</si>
  <si>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</si>
  <si>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</si>
  <si>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</si>
  <si>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</si>
  <si>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</si>
  <si>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</si>
  <si>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</si>
  <si>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</si>
  <si>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</si>
  <si>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</si>
  <si>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</si>
  <si>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</si>
  <si>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</si>
  <si>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</si>
  <si>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</si>
  <si>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</si>
  <si>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</si>
  <si>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</si>
  <si>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</si>
  <si>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</si>
  <si>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</si>
  <si>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</si>
  <si>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</si>
  <si>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</si>
  <si>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</si>
  <si>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</si>
  <si>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</si>
  <si>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</si>
  <si>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</si>
  <si>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</si>
  <si>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</si>
  <si>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</si>
  <si>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</si>
  <si>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</si>
  <si>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</si>
  <si>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</si>
  <si>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</si>
  <si>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</si>
  <si>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</si>
  <si>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</si>
  <si>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</si>
  <si>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</si>
  <si>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</si>
  <si>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</si>
  <si>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</si>
  <si>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</si>
  <si>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</si>
  <si>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</si>
  <si>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</si>
  <si>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</si>
  <si>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</si>
  <si>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</si>
  <si>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</si>
  <si>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</si>
  <si>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</si>
  <si>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</si>
  <si>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</si>
  <si>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</si>
  <si>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</si>
  <si>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</si>
  <si>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</si>
  <si>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</si>
  <si>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</si>
  <si>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</si>
  <si>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</si>
  <si>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</si>
  <si>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</si>
  <si>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</si>
  <si>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</si>
  <si>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</si>
  <si>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</si>
  <si>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</si>
  <si>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</si>
  <si>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</si>
  <si>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</si>
  <si>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</si>
  <si>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</si>
  <si>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</si>
  <si>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</si>
  <si>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</si>
  <si>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</si>
  <si>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</si>
  <si>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</si>
  <si>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</si>
  <si>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</si>
  <si>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</si>
  <si>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</si>
  <si>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</si>
  <si>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</si>
  <si>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</si>
  <si>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</si>
  <si>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</si>
  <si>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</si>
  <si>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</si>
  <si>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</si>
  <si>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</si>
  <si>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</si>
  <si>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</si>
  <si>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</si>
  <si>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</si>
  <si>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</si>
  <si>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</si>
  <si>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</si>
  <si>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</si>
  <si>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</si>
  <si>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</si>
  <si>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</si>
  <si>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</si>
  <si>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</si>
  <si>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</si>
  <si>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</si>
  <si>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</si>
  <si>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</si>
  <si>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</si>
  <si>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</si>
  <si>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</si>
  <si>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</si>
  <si>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</si>
  <si>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</si>
  <si>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</si>
  <si>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</si>
  <si>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</si>
  <si>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</si>
  <si>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</si>
  <si>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</si>
  <si>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</si>
  <si>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</si>
  <si>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</si>
  <si>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</si>
  <si>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</si>
  <si>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</si>
  <si>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</si>
  <si>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</si>
  <si>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</si>
  <si>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</si>
  <si>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</si>
  <si>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</si>
  <si>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</si>
  <si>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</si>
  <si>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</si>
  <si>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</si>
  <si>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</si>
  <si>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</si>
  <si>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</si>
  <si>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</si>
  <si>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</si>
  <si>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</si>
  <si>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</si>
  <si>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</si>
  <si>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</si>
  <si>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</si>
  <si>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</si>
  <si>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</si>
  <si>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</si>
  <si>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</si>
  <si>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</si>
  <si>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</si>
  <si>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</si>
  <si>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</si>
  <si>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</si>
  <si>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</si>
  <si>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</si>
  <si>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</si>
  <si>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</si>
  <si>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</si>
  <si>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</si>
  <si>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</si>
  <si>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</si>
  <si>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</si>
  <si>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</si>
  <si>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</si>
  <si>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</si>
  <si>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</si>
  <si>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</si>
  <si>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</si>
  <si>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</si>
  <si>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</si>
  <si>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</si>
  <si>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</si>
  <si>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</si>
  <si>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</si>
  <si>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</si>
  <si>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</si>
  <si>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</si>
  <si>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</si>
  <si>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</si>
  <si>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</si>
  <si>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</si>
  <si>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</si>
  <si>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</si>
  <si>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</si>
  <si>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</si>
  <si>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</si>
  <si>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</si>
  <si>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</si>
  <si>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</si>
  <si>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</si>
  <si>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</si>
  <si>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</si>
  <si>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</si>
  <si>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</si>
  <si>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</si>
  <si>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</si>
  <si>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</si>
  <si>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</si>
  <si>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</si>
  <si>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</si>
  <si>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</si>
  <si>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</si>
  <si>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</si>
  <si>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</si>
  <si>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</si>
  <si>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</si>
  <si>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</si>
  <si>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</si>
  <si>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</si>
  <si>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</si>
  <si>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</si>
  <si>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</si>
  <si>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</si>
  <si>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</si>
  <si>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</si>
  <si>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</si>
  <si>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</si>
  <si>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</si>
  <si>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</si>
  <si>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</si>
  <si>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</si>
  <si>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</si>
  <si>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</si>
  <si>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</si>
  <si>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</si>
  <si>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</si>
  <si>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</si>
  <si>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</si>
  <si>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</si>
  <si>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</si>
  <si>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</si>
  <si>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</si>
  <si>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</si>
  <si>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</si>
  <si>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</si>
  <si>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</si>
  <si>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</si>
  <si>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</si>
  <si>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</si>
  <si>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</si>
  <si>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</si>
  <si>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</si>
  <si>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</si>
  <si>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</si>
  <si>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</si>
  <si>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</si>
  <si>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</si>
  <si>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</si>
  <si>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</si>
  <si>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</si>
  <si>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</si>
  <si>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</si>
  <si>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</si>
  <si>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</si>
  <si>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</si>
  <si>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</si>
  <si>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</si>
  <si>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</si>
  <si>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</si>
  <si>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</si>
  <si>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</si>
  <si>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</si>
  <si>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</si>
  <si>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</si>
  <si>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</si>
  <si>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</si>
  <si>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</si>
  <si>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</si>
  <si>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</si>
  <si>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</si>
  <si>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</si>
  <si>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</si>
  <si>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</si>
  <si>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</si>
  <si>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</si>
  <si>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</si>
  <si>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</si>
  <si>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</si>
  <si>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</si>
  <si>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</si>
  <si>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</si>
  <si>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</si>
  <si>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</si>
  <si>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</si>
  <si>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</si>
  <si>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</si>
  <si>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</si>
  <si>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</si>
  <si>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</si>
  <si>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</si>
  <si>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</si>
  <si>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</si>
  <si>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</si>
  <si>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</si>
  <si>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</si>
  <si>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</si>
  <si>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</si>
  <si>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</si>
  <si>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</si>
  <si>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</si>
  <si>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</si>
  <si>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</si>
  <si>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</si>
  <si>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</si>
  <si>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</si>
  <si>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</si>
  <si>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</si>
  <si>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</si>
  <si>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</si>
  <si>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</si>
  <si>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</si>
  <si>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</si>
  <si>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</si>
  <si>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</si>
  <si>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</si>
  <si>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</si>
  <si>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</si>
  <si>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</si>
  <si>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</si>
  <si>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</si>
  <si>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</si>
  <si>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</si>
  <si>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</si>
  <si>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</si>
  <si>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</si>
  <si>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</si>
  <si>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</si>
  <si>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</si>
  <si>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</si>
  <si>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</si>
  <si>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</si>
  <si>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</si>
  <si>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</si>
  <si>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</si>
  <si>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</si>
  <si>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</si>
  <si>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</si>
  <si>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</si>
  <si>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</si>
  <si>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</si>
  <si>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</si>
  <si>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</si>
  <si>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</si>
  <si>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</si>
  <si>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</si>
  <si>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</si>
  <si>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</si>
  <si>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</si>
  <si>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</si>
  <si>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</si>
  <si>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</si>
  <si>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</si>
  <si>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</si>
  <si>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</si>
  <si>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</si>
  <si>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</si>
  <si>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</si>
  <si>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</si>
  <si>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</si>
  <si>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</si>
  <si>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</si>
  <si>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</si>
  <si>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</si>
  <si>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</si>
  <si>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</si>
  <si>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</si>
  <si>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</si>
  <si>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</si>
  <si>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</si>
  <si>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</si>
  <si>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</si>
  <si>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</si>
  <si>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</si>
  <si>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</si>
  <si>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</si>
  <si>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</si>
  <si>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</si>
  <si>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</si>
  <si>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</si>
  <si>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</si>
  <si>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</si>
  <si>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</si>
  <si>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</si>
  <si>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</si>
  <si>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</si>
  <si>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</si>
  <si>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</si>
  <si>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</si>
  <si>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</si>
  <si>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</si>
  <si>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</si>
  <si>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</si>
  <si>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</si>
  <si>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</si>
  <si>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</si>
  <si>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</si>
  <si>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</si>
  <si>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</si>
  <si>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</si>
  <si>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</si>
  <si>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</si>
  <si>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</si>
  <si>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</si>
  <si>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</si>
  <si>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</si>
  <si>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</si>
  <si>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</si>
  <si>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</si>
  <si>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</si>
  <si>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</si>
  <si>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</si>
  <si>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</si>
  <si>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</si>
  <si>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</si>
  <si>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</si>
  <si>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</si>
  <si>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</si>
  <si>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</si>
  <si>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</si>
  <si>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</si>
  <si>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</si>
  <si>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</si>
  <si>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</si>
  <si>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</si>
  <si>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</si>
  <si>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</si>
  <si>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</si>
  <si>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</si>
  <si>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</si>
  <si>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</si>
  <si>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</si>
  <si>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</si>
  <si>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</si>
  <si>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</si>
  <si>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</si>
  <si>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</si>
  <si>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</si>
  <si>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</si>
  <si>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</si>
  <si>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</si>
  <si>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</si>
  <si>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</si>
  <si>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</si>
  <si>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</si>
  <si>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</si>
  <si>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</si>
  <si>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</si>
  <si>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</si>
  <si>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</si>
  <si>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</si>
  <si>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</si>
  <si>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</si>
  <si>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</si>
  <si>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</si>
  <si>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</si>
  <si>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</si>
  <si>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</si>
  <si>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</si>
  <si>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</si>
  <si>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</si>
  <si>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</si>
  <si>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</si>
  <si>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</si>
  <si>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</si>
  <si>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</si>
  <si>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</si>
  <si>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</si>
  <si>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</si>
  <si>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</si>
  <si>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</si>
  <si>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</si>
  <si>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</si>
  <si>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</si>
  <si>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</si>
  <si>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</si>
  <si>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</si>
  <si>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</si>
  <si>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</si>
  <si>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</si>
  <si>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</si>
  <si>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</si>
  <si>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</si>
  <si>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</si>
  <si>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</si>
  <si>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</si>
  <si>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</si>
  <si>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</si>
  <si>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</si>
  <si>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</si>
  <si>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</si>
  <si>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</si>
  <si>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</si>
  <si>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</si>
  <si>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</si>
  <si>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</si>
  <si>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</si>
  <si>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</si>
  <si>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</si>
  <si>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</si>
  <si>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</si>
  <si>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</si>
  <si>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</si>
  <si>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</si>
  <si>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</si>
  <si>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</si>
  <si>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</si>
  <si>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</si>
  <si>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</si>
  <si>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</si>
  <si>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</si>
  <si>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</si>
  <si>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</si>
  <si>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</si>
  <si>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</si>
  <si>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</si>
  <si>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</si>
  <si>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</si>
  <si>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</si>
  <si>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</si>
  <si>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</si>
  <si>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</si>
  <si>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</si>
  <si>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</si>
  <si>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</si>
  <si>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</si>
  <si>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</si>
  <si>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</si>
  <si>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</si>
  <si>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</si>
  <si>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</si>
  <si>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</si>
  <si>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</si>
  <si>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</si>
  <si>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</si>
  <si>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</si>
  <si>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</si>
  <si>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</si>
  <si>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</si>
  <si>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</si>
  <si>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</si>
  <si>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</si>
  <si>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</si>
  <si>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</si>
  <si>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</si>
  <si>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</si>
  <si>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</si>
  <si>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</si>
  <si>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</si>
  <si>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</si>
  <si>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</si>
  <si>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</si>
  <si>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</si>
  <si>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</si>
  <si>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</si>
  <si>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</si>
  <si>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</si>
  <si>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</si>
  <si>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</si>
  <si>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</si>
  <si>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</si>
  <si>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</si>
  <si>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</si>
  <si>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</si>
  <si>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</si>
  <si>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</si>
  <si>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</si>
  <si>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</si>
  <si>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</si>
  <si>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</si>
  <si>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</si>
  <si>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</si>
  <si>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</si>
  <si>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</si>
  <si>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</si>
  <si>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</si>
  <si>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</si>
  <si>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</si>
  <si>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</si>
  <si>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</si>
  <si>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</si>
  <si>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</si>
  <si>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</si>
  <si>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</si>
  <si>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</si>
  <si>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</si>
  <si>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</si>
  <si>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</si>
  <si>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</si>
  <si>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</si>
  <si>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</si>
  <si>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</si>
  <si>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</si>
  <si>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</si>
  <si>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</si>
  <si>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</si>
  <si>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</si>
  <si>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</si>
  <si>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</si>
  <si>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</si>
  <si>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</si>
  <si>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</si>
  <si>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</si>
  <si>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</si>
  <si>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</si>
  <si>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</si>
  <si>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</si>
  <si>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</si>
  <si>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</si>
  <si>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</si>
  <si>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</si>
  <si>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</si>
  <si>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</si>
  <si>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</si>
  <si>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</si>
  <si>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</si>
  <si>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</si>
  <si>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</si>
  <si>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</si>
  <si>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</si>
  <si>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</si>
  <si>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</si>
  <si>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</si>
  <si>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</si>
  <si>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</si>
  <si>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</si>
  <si>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</si>
  <si>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</si>
  <si>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</si>
  <si>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</si>
  <si>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</si>
  <si>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</si>
  <si>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</si>
  <si>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</si>
  <si>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</si>
  <si>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</si>
  <si>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</si>
  <si>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</si>
  <si>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</si>
  <si>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</si>
  <si>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</si>
  <si>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</si>
  <si>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</si>
  <si>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</si>
  <si>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</si>
  <si>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</si>
  <si>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</si>
  <si>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</si>
  <si>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</si>
  <si>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</si>
  <si>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</si>
  <si>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</si>
  <si>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</si>
  <si>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</si>
  <si>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</si>
  <si>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</si>
  <si>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</si>
  <si>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</si>
  <si>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</si>
  <si>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</si>
  <si>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</si>
  <si>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</si>
  <si>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</si>
  <si>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</si>
  <si>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</si>
  <si>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</si>
  <si>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</si>
  <si>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</si>
  <si>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</si>
  <si>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</si>
  <si>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</si>
  <si>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</si>
  <si>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</si>
  <si>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</si>
  <si>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</si>
  <si>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</si>
  <si>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</si>
  <si>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</si>
  <si>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</si>
  <si>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</si>
  <si>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</si>
  <si>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</si>
  <si>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</si>
  <si>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</si>
  <si>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</si>
  <si>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</si>
  <si>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</si>
  <si>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</si>
  <si>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</si>
  <si>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</si>
  <si>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</si>
  <si>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</si>
  <si>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</si>
  <si>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</si>
  <si>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</si>
  <si>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</si>
  <si>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</si>
  <si>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</si>
  <si>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</si>
  <si>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</si>
  <si>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</si>
  <si>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</si>
  <si>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</si>
  <si>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</si>
  <si>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</si>
  <si>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</si>
  <si>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</si>
  <si>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</si>
  <si>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</si>
  <si>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</si>
  <si>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</si>
  <si>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</si>
  <si>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</si>
  <si>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</si>
  <si>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</si>
  <si>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</si>
  <si>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</si>
  <si>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</si>
  <si>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</si>
  <si>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</si>
  <si>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</si>
  <si>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</si>
  <si>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</si>
  <si>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</si>
  <si>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</si>
  <si>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</si>
  <si>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</si>
  <si>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</si>
  <si>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</si>
  <si>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</si>
  <si>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</si>
  <si>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</si>
  <si>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</si>
  <si>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</si>
  <si>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</si>
  <si>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</si>
  <si>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</si>
  <si>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</si>
  <si>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</si>
  <si>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</si>
  <si>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</si>
  <si>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</si>
  <si>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</si>
  <si>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</si>
  <si>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</si>
  <si>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</si>
  <si>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</si>
  <si>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</si>
  <si>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</si>
  <si>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</si>
  <si>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</si>
  <si>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</si>
  <si>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</si>
  <si>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</si>
  <si>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</si>
  <si>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</si>
  <si>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</si>
  <si>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</si>
  <si>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</si>
  <si>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</si>
  <si>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</si>
  <si>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</si>
  <si>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</si>
  <si>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</si>
  <si>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</si>
  <si>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</si>
  <si>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</si>
  <si>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</si>
  <si>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</si>
  <si>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</si>
  <si>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</si>
  <si>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</si>
  <si>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</si>
  <si>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</si>
  <si>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</si>
  <si>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</si>
  <si>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</si>
  <si>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</si>
  <si>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</si>
  <si>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</si>
  <si>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</si>
  <si>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</si>
  <si>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</si>
  <si>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</si>
  <si>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</si>
  <si>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</si>
  <si>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</si>
  <si>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</si>
  <si>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</si>
  <si>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</si>
  <si>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</si>
  <si>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</si>
  <si>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</si>
  <si>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</si>
  <si>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</si>
  <si>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</si>
  <si>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</si>
  <si>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</si>
  <si>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</si>
  <si>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</si>
  <si>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</si>
  <si>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</si>
  <si>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</si>
  <si>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</si>
  <si>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</si>
  <si>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</si>
  <si>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</si>
  <si>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</si>
  <si>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</si>
  <si>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</si>
  <si>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</si>
  <si>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</si>
  <si>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</si>
  <si>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</si>
  <si>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</si>
  <si>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</si>
  <si>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</si>
  <si>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</si>
  <si>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</si>
  <si>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</si>
  <si>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</si>
  <si>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</si>
  <si>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</si>
  <si>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</si>
  <si>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</si>
  <si>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</si>
  <si>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</si>
  <si>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</si>
  <si>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</si>
  <si>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</si>
  <si>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</si>
  <si>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</si>
  <si>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</si>
  <si>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</si>
  <si>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</si>
  <si>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</si>
  <si>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</si>
  <si>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</si>
  <si>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</si>
  <si>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</si>
  <si>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</si>
  <si>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</si>
  <si>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</si>
  <si>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</si>
  <si>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</si>
  <si>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</si>
  <si>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</si>
  <si>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</si>
  <si>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</si>
  <si>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</si>
  <si>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</si>
  <si>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</si>
  <si>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</si>
  <si>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</si>
  <si>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</si>
  <si>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</si>
  <si>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</si>
  <si>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</si>
  <si>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</si>
  <si>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</si>
  <si>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</si>
  <si>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</si>
  <si>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</si>
  <si>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</si>
  <si>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</si>
  <si>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</si>
  <si>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</si>
  <si>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</si>
  <si>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</si>
  <si>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</si>
  <si>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</si>
  <si>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</si>
  <si>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</si>
  <si>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</si>
  <si>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</si>
  <si>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</si>
  <si>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</si>
  <si>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</si>
  <si>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</si>
  <si>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</si>
  <si>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</si>
  <si>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</si>
  <si>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</si>
  <si>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</si>
  <si>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</si>
  <si>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</si>
  <si>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</si>
  <si>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</si>
  <si>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</si>
  <si>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</si>
  <si>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</si>
  <si>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</si>
  <si>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</si>
  <si>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</si>
  <si>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</si>
  <si>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</si>
  <si>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</si>
  <si>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</si>
  <si>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</si>
  <si>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</si>
  <si>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</si>
  <si>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</si>
  <si>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</si>
  <si>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</si>
  <si>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</si>
  <si>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</si>
  <si>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</si>
  <si>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</si>
  <si>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</si>
  <si>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</si>
  <si>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</si>
  <si>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</si>
  <si>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</si>
  <si>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</si>
  <si>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</si>
  <si>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</si>
  <si>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</si>
  <si>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</si>
  <si>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</si>
  <si>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</si>
  <si>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</si>
  <si>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</si>
  <si>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</si>
  <si>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</si>
  <si>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</si>
  <si>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</si>
  <si>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</si>
  <si>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</si>
  <si>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</si>
  <si>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</si>
  <si>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</si>
  <si>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</si>
  <si>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</si>
  <si>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</si>
  <si>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</si>
  <si>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</si>
  <si>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</si>
  <si>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</si>
  <si>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</si>
  <si>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</si>
  <si>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</si>
  <si>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</si>
  <si>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</si>
  <si>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</si>
  <si>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</si>
  <si>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</si>
  <si>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</si>
  <si>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</si>
  <si>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</si>
  <si>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</si>
  <si>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</si>
  <si>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</si>
  <si>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</si>
  <si>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</si>
  <si>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</si>
  <si>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</si>
  <si>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</si>
  <si>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</si>
  <si>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</si>
  <si>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</si>
  <si>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</si>
  <si>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</si>
  <si>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</si>
  <si>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</si>
  <si>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</si>
  <si>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</si>
  <si>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</si>
  <si>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</si>
  <si>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</si>
  <si>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</si>
  <si>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</si>
  <si>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</si>
  <si>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</si>
  <si>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</si>
  <si>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</si>
  <si>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</si>
  <si>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</si>
  <si>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</si>
  <si>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</si>
  <si>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</si>
  <si>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</si>
  <si>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</si>
  <si>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</si>
  <si>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</si>
  <si>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</si>
  <si>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</si>
  <si>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</si>
  <si>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</si>
  <si>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</si>
  <si>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</si>
  <si>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</si>
  <si>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</si>
  <si>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</si>
  <si>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</si>
  <si>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</si>
  <si>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</si>
  <si>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</si>
  <si>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</si>
  <si>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</si>
  <si>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</si>
  <si>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</si>
  <si>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</si>
  <si>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</si>
  <si>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</si>
  <si>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</si>
  <si>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</si>
  <si>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</si>
  <si>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</si>
  <si>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</si>
  <si>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</si>
  <si>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</si>
  <si>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</si>
  <si>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</si>
  <si>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</si>
  <si>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</si>
  <si>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</si>
  <si>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</si>
  <si>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</si>
  <si>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</si>
  <si>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</si>
  <si>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</si>
  <si>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</si>
  <si>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</si>
  <si>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</si>
  <si>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</si>
  <si>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</si>
  <si>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</si>
  <si>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</si>
  <si>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</si>
  <si>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</si>
  <si>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</si>
  <si>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</si>
  <si>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</si>
  <si>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</si>
  <si>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</si>
  <si>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</si>
  <si>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</si>
  <si>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</si>
  <si>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</si>
  <si>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</si>
  <si>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</si>
  <si>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</si>
  <si>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</si>
  <si>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</si>
  <si>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</si>
  <si>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</si>
  <si>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</si>
  <si>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</si>
  <si>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</si>
  <si>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</si>
  <si>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</si>
  <si>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</si>
  <si>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</si>
  <si>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</si>
  <si>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</si>
  <si>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</si>
  <si>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</si>
  <si>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</si>
  <si>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</si>
  <si>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</si>
  <si>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</si>
  <si>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</si>
  <si>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</si>
  <si>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</si>
  <si>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</si>
  <si>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</si>
  <si>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</si>
  <si>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</si>
  <si>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</si>
  <si>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</si>
  <si>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</si>
  <si>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</si>
  <si>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</si>
  <si>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</si>
  <si>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</si>
  <si>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</si>
  <si>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</si>
  <si>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</si>
  <si>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</si>
  <si>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</si>
  <si>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</si>
  <si>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</si>
  <si>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</si>
  <si>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</si>
  <si>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</si>
  <si>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</si>
  <si>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</si>
  <si>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</si>
  <si>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</si>
  <si>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</si>
  <si>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</si>
  <si>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</si>
  <si>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</si>
  <si>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</si>
  <si>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</si>
  <si>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</si>
  <si>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</si>
  <si>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</si>
  <si>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</si>
  <si>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</si>
  <si>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</si>
  <si>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</si>
  <si>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</si>
  <si>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</si>
  <si>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</si>
  <si>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</si>
  <si>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</si>
  <si>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</si>
  <si>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</si>
  <si>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</si>
  <si>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</si>
  <si>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</si>
  <si>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</si>
  <si>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</si>
  <si>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</si>
  <si>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</si>
  <si>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</si>
  <si>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</si>
  <si>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</si>
  <si>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</si>
  <si>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</si>
  <si>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</si>
  <si>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</si>
  <si>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</si>
  <si>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</si>
  <si>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</si>
  <si>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</si>
  <si>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</si>
  <si>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</si>
  <si>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</si>
  <si>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</si>
  <si>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</si>
  <si>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</si>
  <si>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</si>
  <si>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</si>
  <si>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</si>
  <si>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</si>
  <si>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</si>
  <si>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</si>
  <si>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</si>
  <si>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</si>
  <si>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</si>
  <si>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</si>
  <si>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</si>
  <si>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</si>
  <si>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</si>
  <si>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</si>
  <si>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</si>
  <si>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</si>
  <si>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</si>
  <si>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</si>
  <si>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</si>
  <si>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</si>
  <si>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</si>
  <si>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</si>
  <si>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</si>
  <si>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</si>
  <si>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</si>
  <si>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</si>
  <si>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</si>
  <si>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</si>
  <si>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</si>
  <si>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</si>
  <si>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</si>
  <si>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</si>
  <si>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</si>
  <si>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</si>
  <si>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</si>
  <si>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</si>
  <si>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</si>
  <si>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</si>
  <si>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</si>
  <si>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</si>
  <si>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</si>
  <si>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</si>
  <si>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</si>
  <si>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</si>
  <si>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</si>
  <si>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</si>
  <si>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</si>
  <si>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</si>
  <si>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</si>
  <si>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</si>
  <si>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</si>
  <si>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</si>
  <si>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</si>
  <si>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</si>
  <si>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</si>
  <si>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</si>
  <si>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</si>
  <si>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</si>
  <si>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</si>
  <si>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</si>
  <si>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</si>
  <si>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</si>
  <si>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</si>
  <si>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</si>
  <si>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</si>
  <si>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</si>
  <si>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</si>
  <si>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</si>
  <si>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</si>
  <si>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</si>
  <si>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</si>
  <si>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</si>
  <si>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</si>
  <si>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</si>
  <si>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</si>
  <si>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</si>
  <si>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</si>
  <si>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</si>
  <si>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</si>
  <si>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</si>
  <si>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</si>
  <si>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</si>
  <si>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</si>
  <si>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</si>
  <si>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</si>
  <si>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</si>
  <si>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</si>
  <si>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</si>
  <si>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</si>
  <si>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</si>
  <si>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</si>
  <si>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</si>
  <si>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</si>
  <si>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</si>
  <si>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</si>
  <si>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</si>
  <si>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</si>
  <si>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</si>
  <si>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</si>
  <si>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</si>
  <si>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</si>
  <si>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</si>
  <si>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</si>
  <si>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</si>
  <si>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</si>
  <si>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</si>
  <si>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</si>
  <si>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</si>
  <si>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</si>
  <si>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</si>
  <si>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</si>
  <si>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</si>
  <si>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</si>
  <si>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</si>
  <si>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</si>
  <si>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</si>
  <si>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</si>
  <si>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</si>
  <si>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</si>
  <si>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</si>
  <si>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</si>
  <si>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</si>
  <si>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</si>
  <si>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</si>
  <si>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</si>
  <si>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</si>
  <si>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</si>
  <si>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</si>
  <si>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</si>
  <si>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</si>
  <si>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</si>
  <si>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</si>
  <si>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</si>
  <si>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</si>
  <si>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</si>
  <si>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</si>
  <si>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</si>
  <si>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</si>
  <si>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</si>
  <si>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</si>
  <si>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</si>
  <si>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</si>
  <si>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</si>
  <si>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</si>
  <si>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</si>
  <si>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</si>
  <si>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</si>
  <si>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</si>
  <si>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</si>
  <si>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</si>
  <si>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</si>
  <si>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</si>
  <si>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</si>
  <si>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</si>
  <si>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</si>
  <si>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</si>
  <si>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</si>
  <si>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</si>
  <si>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</si>
  <si>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</si>
  <si>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</si>
  <si>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</si>
  <si>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</si>
  <si>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</si>
  <si>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</si>
  <si>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</si>
  <si>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</si>
  <si>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</si>
  <si>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</si>
  <si>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</si>
  <si>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</si>
  <si>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</si>
  <si>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</si>
  <si>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</si>
  <si>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</si>
  <si>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</si>
  <si>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</si>
  <si>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</si>
  <si>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</si>
  <si>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</si>
  <si>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</si>
  <si>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</si>
  <si>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</si>
  <si>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</si>
  <si>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</si>
  <si>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</si>
  <si>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</si>
  <si>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</si>
  <si>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</si>
  <si>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</si>
  <si>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</si>
  <si>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</si>
  <si>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</si>
  <si>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</si>
  <si>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</si>
  <si>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</si>
  <si>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</si>
  <si>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</si>
  <si>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</si>
  <si>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</si>
  <si>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</si>
  <si>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</si>
  <si>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</si>
  <si>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</si>
  <si>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</si>
  <si>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</si>
  <si>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</si>
  <si>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</si>
  <si>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</si>
  <si>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</si>
  <si>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</si>
  <si>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</si>
  <si>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</si>
  <si>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</si>
  <si>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</si>
  <si>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</si>
  <si>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</si>
  <si>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</si>
  <si>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</si>
  <si>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</si>
  <si>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</si>
  <si>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</si>
  <si>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</si>
  <si>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</si>
  <si>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</si>
  <si>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</si>
  <si>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</si>
  <si>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</si>
  <si>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</si>
  <si>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</si>
  <si>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</si>
  <si>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</si>
  <si>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</si>
  <si>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</si>
  <si>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</si>
  <si>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</si>
  <si>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</si>
  <si>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</si>
  <si>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</si>
  <si>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</si>
  <si>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</si>
  <si>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</si>
  <si>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</si>
  <si>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</si>
  <si>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</si>
  <si>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</si>
  <si>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</si>
  <si>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</si>
  <si>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</si>
  <si>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</si>
  <si>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</si>
  <si>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</si>
  <si>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</si>
  <si>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</si>
  <si>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</si>
  <si>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</si>
  <si>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</si>
  <si>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</si>
  <si>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</si>
  <si>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</si>
  <si>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</si>
  <si>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</si>
  <si>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</si>
  <si>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</si>
  <si>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</si>
  <si>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</si>
  <si>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</si>
  <si>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</si>
  <si>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</si>
  <si>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</si>
  <si>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</si>
  <si>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</si>
  <si>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</si>
  <si>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</si>
  <si>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</si>
  <si>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</si>
  <si>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</si>
  <si>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</si>
  <si>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</si>
  <si>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</si>
  <si>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</si>
  <si>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</si>
  <si>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</si>
  <si>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</si>
  <si>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</si>
  <si>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</si>
  <si>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</si>
  <si>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</si>
  <si>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</si>
  <si>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</si>
  <si>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</si>
  <si>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</si>
  <si>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</si>
  <si>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</si>
  <si>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</si>
  <si>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</si>
  <si>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</si>
  <si>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</si>
  <si>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</si>
  <si>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</si>
  <si>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</si>
  <si>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</si>
  <si>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</si>
  <si>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</si>
  <si>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</si>
  <si>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</si>
  <si>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</si>
  <si>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</si>
  <si>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</si>
  <si>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</si>
  <si>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</si>
  <si>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</si>
  <si>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</si>
  <si>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</si>
  <si>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</si>
  <si>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</si>
  <si>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</si>
  <si>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</si>
  <si>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</si>
  <si>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</si>
  <si>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</si>
  <si>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</si>
  <si>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</si>
  <si>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</si>
  <si>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</si>
  <si>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</si>
  <si>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</si>
  <si>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</si>
  <si>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</si>
  <si>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</si>
  <si>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</si>
  <si>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</si>
  <si>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</si>
  <si>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</si>
  <si>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</si>
  <si>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</si>
  <si>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</si>
  <si>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</si>
  <si>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</si>
  <si>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</si>
  <si>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</si>
  <si>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</si>
  <si>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</si>
  <si>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</si>
  <si>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</si>
  <si>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</si>
  <si>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</si>
  <si>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</si>
  <si>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</si>
  <si>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</si>
  <si>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</si>
  <si>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</si>
  <si>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</si>
  <si>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</si>
  <si>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</si>
  <si>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</si>
  <si>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</si>
  <si>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</si>
  <si>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</si>
  <si>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</si>
  <si>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</si>
  <si>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</si>
  <si>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</si>
  <si>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</si>
  <si>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</si>
  <si>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</si>
  <si>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</si>
  <si>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</si>
  <si>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</si>
  <si>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</si>
  <si>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</si>
  <si>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</si>
  <si>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</si>
  <si>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</si>
  <si>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</si>
  <si>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</si>
  <si>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</si>
  <si>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</si>
  <si>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</si>
  <si>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</si>
  <si>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</si>
  <si>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</si>
  <si>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</si>
  <si>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</si>
  <si>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</si>
  <si>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</si>
  <si>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</si>
  <si>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</si>
  <si>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</si>
  <si>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</si>
  <si>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</si>
  <si>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</si>
  <si>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</si>
  <si>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</si>
  <si>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</si>
  <si>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</si>
  <si>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</si>
  <si>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</si>
  <si>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</si>
  <si>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</si>
  <si>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</si>
  <si>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</si>
  <si>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</si>
  <si>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</si>
  <si>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</si>
  <si>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</si>
  <si>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</si>
  <si>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</si>
  <si>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</si>
  <si>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</si>
  <si>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</si>
  <si>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</si>
  <si>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</si>
  <si>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</si>
  <si>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</si>
  <si>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</si>
  <si>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</si>
  <si>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</si>
  <si>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</si>
  <si>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</si>
  <si>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</si>
  <si>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</si>
  <si>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</si>
  <si>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</si>
  <si>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</si>
  <si>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</si>
  <si>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</si>
  <si>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</si>
  <si>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</si>
  <si>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</si>
  <si>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</si>
  <si>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</si>
  <si>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</si>
  <si>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</si>
  <si>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</si>
  <si>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</si>
  <si>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</si>
  <si>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</si>
  <si>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</si>
  <si>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</si>
  <si>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</si>
  <si>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</si>
  <si>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</si>
  <si>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</si>
  <si>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</si>
  <si>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</si>
  <si>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</si>
  <si>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</si>
  <si>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</si>
  <si>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</si>
  <si>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</si>
  <si>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</si>
  <si>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</si>
  <si>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</si>
  <si>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</si>
  <si>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</si>
  <si>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</si>
  <si>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</si>
  <si>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</si>
  <si>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</si>
  <si>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</si>
  <si>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</si>
  <si>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</si>
  <si>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</si>
  <si>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</si>
  <si>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</si>
  <si>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</si>
  <si>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</si>
  <si>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</si>
  <si>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</si>
  <si>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</si>
  <si>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</si>
  <si>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</si>
  <si>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</si>
  <si>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</si>
  <si>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</si>
  <si>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</si>
  <si>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</si>
  <si>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</si>
  <si>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</si>
  <si>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</si>
  <si>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</si>
  <si>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</si>
  <si>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</si>
  <si>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</si>
  <si>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</si>
  <si>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</si>
  <si>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</si>
  <si>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</si>
  <si>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</si>
  <si>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</si>
  <si>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</si>
  <si>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</si>
  <si>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</si>
  <si>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</si>
  <si>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</si>
  <si>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</si>
  <si>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</si>
  <si>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</si>
  <si>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</si>
  <si>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</si>
  <si>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</si>
  <si>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</si>
  <si>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</si>
  <si>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</si>
  <si>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</si>
  <si>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</si>
  <si>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</si>
  <si>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</si>
  <si>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</si>
  <si>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</si>
  <si>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</si>
  <si>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</si>
  <si>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</si>
  <si>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</si>
  <si>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</si>
  <si>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</si>
  <si>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</si>
  <si>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</si>
  <si>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</si>
  <si>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</si>
  <si>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</si>
  <si>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</si>
  <si>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</si>
  <si>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</si>
  <si>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</si>
  <si>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</si>
  <si>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</si>
  <si>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</si>
  <si>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</si>
  <si>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</si>
  <si>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</si>
  <si>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</si>
  <si>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</si>
  <si>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</si>
  <si>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</si>
  <si>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</si>
  <si>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</si>
  <si>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</si>
  <si>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</si>
  <si>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</si>
  <si>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</si>
  <si>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</si>
  <si>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</si>
  <si>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</si>
  <si>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</si>
  <si>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</si>
  <si>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</si>
  <si>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</si>
  <si>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</si>
  <si>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</si>
  <si>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</si>
  <si>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</si>
  <si>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</si>
  <si>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</si>
  <si>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</si>
  <si>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</si>
  <si>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</si>
  <si>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</si>
  <si>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</si>
  <si>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</si>
  <si>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</si>
  <si>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</si>
  <si>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</si>
  <si>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</si>
  <si>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</si>
  <si>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</si>
  <si>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</si>
  <si>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</si>
  <si>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</si>
  <si>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</si>
  <si>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</si>
  <si>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</si>
  <si>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</si>
  <si>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</si>
  <si>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</si>
  <si>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</si>
  <si>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</si>
  <si>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</si>
  <si>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</si>
  <si>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</si>
  <si>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</si>
  <si>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</si>
  <si>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</si>
  <si>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</si>
  <si>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</si>
  <si>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</si>
  <si>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</si>
  <si>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</si>
  <si>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</si>
  <si>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</si>
  <si>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</si>
  <si>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</si>
  <si>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</si>
  <si>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</si>
  <si>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</si>
  <si>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</si>
  <si>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</si>
  <si>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</si>
  <si>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</si>
  <si>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</si>
  <si>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</si>
  <si>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</si>
  <si>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</si>
  <si>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</si>
  <si>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</si>
  <si>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</si>
  <si>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</si>
  <si>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</si>
  <si>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</si>
  <si>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</si>
  <si>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</si>
  <si>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</si>
  <si>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</si>
  <si>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</si>
  <si>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</si>
  <si>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</si>
  <si>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</si>
  <si>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</si>
  <si>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</si>
  <si>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</si>
  <si>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</si>
  <si>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</si>
  <si>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</si>
  <si>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</si>
  <si>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</si>
  <si>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</si>
  <si>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</si>
  <si>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</si>
  <si>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</si>
  <si>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</si>
  <si>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</si>
  <si>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</si>
  <si>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</si>
  <si>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</si>
  <si>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</si>
  <si>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</si>
  <si>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</si>
  <si>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</si>
  <si>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</si>
  <si>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</si>
  <si>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</si>
  <si>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</si>
  <si>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</si>
  <si>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</si>
  <si>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</si>
  <si>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</si>
  <si>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</si>
  <si>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</si>
  <si>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</si>
  <si>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</si>
  <si>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</si>
  <si>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</si>
  <si>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</si>
  <si>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</si>
  <si>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</si>
  <si>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</si>
  <si>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</si>
  <si>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</si>
  <si>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</si>
  <si>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</si>
  <si>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</si>
  <si>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</si>
  <si>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</si>
  <si>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</si>
  <si>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</si>
  <si>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</si>
  <si>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</si>
  <si>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</si>
  <si>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</si>
  <si>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</si>
  <si>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</si>
  <si>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</si>
  <si>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</si>
  <si>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</si>
  <si>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</si>
  <si>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</si>
  <si>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</si>
  <si>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</si>
  <si>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</si>
  <si>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</si>
  <si>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</si>
  <si>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</si>
  <si>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</si>
  <si>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</si>
  <si>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</si>
  <si>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</si>
  <si>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</si>
  <si>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</si>
  <si>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</si>
  <si>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</si>
  <si>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</si>
  <si>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</si>
  <si>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</si>
  <si>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</si>
  <si>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</si>
  <si>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</si>
  <si>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</si>
  <si>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</si>
  <si>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</si>
  <si>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</si>
  <si>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</si>
  <si>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</si>
  <si>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</si>
  <si>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</si>
  <si>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</si>
  <si>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</si>
  <si>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</si>
  <si>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</si>
  <si>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</si>
  <si>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</si>
  <si>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</si>
  <si>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</si>
  <si>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</si>
  <si>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</si>
  <si>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</si>
  <si>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</si>
  <si>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</si>
  <si>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</si>
  <si>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</si>
  <si>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</si>
  <si>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</si>
  <si>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</si>
  <si>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</si>
  <si>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</si>
  <si>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</si>
  <si>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</si>
  <si>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</si>
  <si>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</si>
  <si>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</si>
  <si>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</si>
  <si>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</si>
  <si>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</si>
  <si>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</si>
  <si>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</si>
  <si>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</si>
  <si>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</si>
  <si>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</si>
  <si>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</si>
  <si>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</si>
  <si>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</si>
  <si>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</si>
  <si>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</si>
  <si>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</si>
  <si>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</si>
  <si>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</si>
  <si>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</si>
  <si>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</si>
  <si>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</si>
  <si>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</si>
  <si>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</si>
  <si>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</si>
  <si>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</si>
  <si>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</si>
  <si>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</si>
  <si>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</si>
  <si>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</si>
  <si>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</si>
  <si>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</si>
  <si>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</si>
  <si>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</si>
  <si>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</si>
  <si>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</si>
  <si>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</si>
  <si>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</si>
  <si>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</si>
  <si>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</si>
  <si>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</si>
  <si>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</si>
  <si>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</si>
  <si>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</si>
  <si>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</si>
  <si>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</si>
  <si>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</si>
  <si>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</si>
  <si>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</si>
  <si>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</si>
  <si>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</si>
  <si>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</si>
  <si>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</si>
  <si>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</si>
  <si>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</si>
  <si>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</si>
  <si>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</si>
  <si>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</si>
  <si>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</si>
  <si>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</si>
  <si>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</si>
  <si>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</si>
  <si>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</si>
  <si>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</si>
  <si>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</si>
  <si>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</si>
  <si>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</si>
  <si>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</si>
  <si>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</si>
  <si>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</si>
  <si>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</si>
  <si>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</si>
  <si>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</si>
  <si>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</si>
  <si>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</si>
  <si>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</si>
  <si>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</si>
  <si>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</si>
  <si>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</si>
  <si>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</si>
  <si>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</si>
  <si>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</si>
  <si>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</si>
  <si>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</si>
  <si>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</si>
  <si>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</si>
  <si>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</si>
  <si>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</si>
  <si>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</si>
  <si>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</si>
  <si>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</si>
  <si>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</si>
  <si>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</si>
  <si>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</si>
  <si>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</si>
  <si>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</si>
  <si>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</si>
  <si>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</si>
  <si>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</si>
  <si>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</si>
  <si>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</si>
  <si>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</si>
  <si>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</si>
  <si>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</si>
  <si>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</si>
  <si>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</si>
  <si>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</si>
  <si>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</si>
  <si>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</si>
  <si>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</si>
  <si>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</si>
  <si>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</si>
  <si>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</si>
  <si>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</si>
  <si>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</si>
  <si>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</si>
  <si>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</si>
  <si>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</si>
  <si>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</si>
  <si>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</si>
  <si>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</si>
  <si>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</si>
  <si>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</si>
  <si>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</si>
  <si>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</si>
  <si>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</si>
  <si>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</si>
  <si>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</si>
  <si>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</si>
  <si>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</si>
  <si>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</si>
  <si>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</si>
  <si>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</si>
  <si>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</si>
  <si>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</si>
  <si>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</si>
  <si>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</si>
  <si>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</si>
  <si>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</si>
  <si>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</si>
  <si>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</si>
  <si>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</si>
  <si>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</si>
  <si>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</si>
  <si>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</si>
  <si>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</si>
  <si>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</si>
  <si>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</si>
  <si>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</si>
  <si>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</si>
  <si>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</si>
  <si>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</si>
  <si>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</si>
  <si>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</si>
  <si>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</si>
  <si>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</si>
  <si>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</si>
  <si>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</si>
  <si>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</si>
  <si>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</si>
  <si>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</si>
  <si>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</si>
  <si>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</si>
  <si>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</si>
  <si>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</si>
  <si>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</si>
  <si>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</si>
  <si>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</si>
  <si>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</si>
  <si>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</si>
  <si>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</si>
  <si>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</si>
  <si>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</si>
  <si>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</si>
  <si>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</si>
  <si>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</si>
  <si>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</si>
  <si>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</si>
  <si>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</si>
  <si>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</si>
  <si>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</si>
  <si>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</si>
  <si>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</si>
  <si>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</si>
  <si>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</si>
  <si>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</si>
  <si>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</si>
  <si>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</si>
  <si>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</si>
  <si>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</si>
  <si>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</si>
  <si>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</si>
  <si>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</si>
  <si>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</si>
  <si>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</si>
  <si>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</si>
  <si>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</si>
  <si>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</si>
  <si>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</si>
  <si>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</si>
  <si>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</si>
  <si>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</si>
  <si>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</si>
  <si>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</si>
  <si>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</si>
  <si>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</si>
  <si>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</si>
  <si>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</si>
  <si>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</si>
  <si>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</si>
  <si>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</si>
  <si>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</si>
  <si>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</si>
  <si>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</si>
  <si>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</si>
  <si>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</si>
  <si>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</si>
  <si>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</si>
  <si>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</si>
  <si>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</si>
  <si>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</si>
  <si>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</si>
  <si>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</si>
  <si>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</si>
  <si>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</si>
  <si>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</si>
  <si>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</si>
  <si>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</si>
  <si>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</si>
  <si>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</si>
  <si>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</si>
  <si>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</si>
  <si>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</si>
  <si>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</si>
  <si>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</si>
  <si>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</si>
  <si>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</si>
  <si>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</si>
  <si>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</si>
  <si>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</si>
  <si>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</si>
  <si>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</si>
  <si>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</si>
  <si>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</si>
  <si>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</si>
  <si>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</si>
  <si>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</si>
  <si>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</si>
  <si>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</si>
  <si>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</si>
  <si>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</si>
  <si>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</si>
  <si>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</si>
  <si>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</si>
  <si>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</si>
  <si>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</si>
  <si>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</si>
  <si>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</si>
  <si>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</si>
  <si>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</si>
  <si>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</si>
  <si>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</si>
  <si>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</si>
  <si>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</si>
  <si>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</si>
  <si>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</si>
  <si>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</si>
  <si>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</si>
  <si>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</si>
  <si>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</si>
  <si>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</si>
  <si>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</si>
  <si>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</si>
  <si>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</si>
  <si>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</si>
  <si>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</si>
  <si>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</si>
  <si>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</si>
  <si>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</si>
  <si>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</si>
  <si>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</si>
  <si>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</si>
  <si>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</si>
  <si>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</si>
  <si>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</si>
  <si>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</si>
  <si>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</si>
  <si>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</si>
  <si>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</si>
  <si>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</si>
  <si>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</si>
  <si>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</si>
  <si>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</si>
  <si>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</si>
  <si>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</si>
  <si>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</si>
  <si>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</si>
  <si>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</si>
  <si>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</si>
  <si>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</si>
  <si>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</si>
  <si>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</si>
  <si>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</si>
  <si>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</si>
  <si>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</si>
  <si>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</si>
  <si>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</si>
  <si>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</si>
  <si>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</si>
  <si>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</si>
  <si>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</si>
  <si>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</si>
  <si>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</si>
  <si>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</si>
  <si>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</si>
  <si>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</si>
  <si>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</si>
  <si>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</si>
  <si>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</si>
  <si>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</si>
  <si>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</si>
  <si>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</si>
  <si>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</si>
  <si>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</si>
  <si>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</si>
  <si>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</si>
  <si>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</si>
  <si>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</si>
  <si>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</si>
  <si>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</si>
  <si>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</si>
  <si>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</si>
  <si>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</si>
  <si>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</si>
  <si>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</si>
  <si>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</si>
  <si>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</si>
  <si>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</si>
  <si>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</si>
  <si>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</si>
  <si>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</si>
  <si>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</si>
  <si>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</si>
  <si>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</si>
  <si>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</si>
  <si>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</si>
  <si>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</si>
  <si>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</si>
  <si>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</si>
  <si>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</si>
  <si>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</si>
  <si>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</si>
  <si>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</si>
  <si>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</si>
  <si>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</si>
  <si>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</si>
  <si>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</si>
  <si>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</si>
  <si>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</si>
  <si>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</si>
  <si>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</si>
  <si>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</si>
  <si>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</si>
  <si>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</si>
  <si>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</si>
  <si>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</si>
  <si>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</si>
  <si>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</si>
  <si>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</si>
  <si>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</si>
  <si>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</si>
  <si>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</si>
  <si>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</si>
  <si>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</si>
  <si>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</si>
  <si>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</si>
  <si>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</si>
  <si>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</si>
  <si>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</si>
  <si>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</si>
  <si>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</si>
  <si>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</si>
  <si>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</si>
  <si>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</si>
  <si>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</si>
  <si>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</si>
  <si>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</si>
  <si>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</si>
  <si>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</si>
  <si>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</si>
  <si>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</si>
  <si>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</si>
  <si>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</si>
  <si>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</si>
  <si>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</si>
  <si>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</si>
  <si>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</si>
  <si>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</si>
  <si>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</si>
  <si>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</si>
  <si>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</si>
  <si>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</si>
  <si>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</si>
  <si>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</si>
  <si>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</si>
  <si>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</si>
  <si>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</si>
  <si>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</si>
  <si>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</si>
  <si>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</si>
  <si>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</si>
  <si>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</si>
  <si>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</si>
  <si>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</si>
  <si>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</si>
  <si>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</si>
  <si>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</si>
  <si>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</si>
  <si>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</si>
  <si>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</si>
  <si>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</si>
  <si>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</si>
  <si>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</si>
  <si>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</si>
  <si>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</si>
  <si>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</si>
  <si>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</si>
  <si>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</si>
  <si>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</si>
  <si>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</si>
  <si>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</si>
  <si>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</si>
  <si>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</si>
  <si>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</si>
  <si>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</si>
  <si>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</si>
  <si>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</si>
  <si>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</si>
  <si>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</si>
  <si>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</si>
  <si>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</si>
  <si>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</si>
  <si>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</si>
  <si>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</si>
  <si>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</si>
  <si>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</si>
  <si>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</si>
  <si>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</si>
  <si>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</si>
  <si>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</si>
  <si>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</si>
  <si>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</si>
  <si>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</si>
  <si>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</si>
  <si>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</si>
  <si>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</si>
  <si>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</si>
  <si>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</si>
  <si>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</si>
  <si>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</si>
  <si>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</si>
  <si>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</si>
  <si>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</si>
  <si>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</si>
  <si>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</si>
  <si>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</si>
  <si>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</si>
  <si>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</si>
  <si>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</si>
  <si>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</si>
  <si>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</si>
  <si>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</si>
  <si>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</si>
  <si>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</si>
  <si>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</si>
  <si>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</si>
  <si>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</si>
  <si>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</si>
  <si>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</si>
  <si>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</si>
  <si>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</si>
  <si>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</si>
  <si>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</si>
  <si>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</si>
  <si>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</si>
  <si>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</si>
  <si>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</si>
  <si>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</si>
  <si>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</si>
  <si>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</si>
  <si>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</si>
  <si>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</si>
  <si>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</si>
  <si>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</si>
  <si>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</si>
  <si>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</si>
  <si>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</si>
  <si>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</si>
  <si>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</si>
  <si>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</si>
  <si>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</si>
  <si>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</si>
  <si>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</si>
  <si>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</si>
  <si>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</si>
  <si>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</si>
  <si>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</si>
  <si>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</si>
  <si>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</si>
  <si>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</si>
  <si>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</si>
  <si>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</si>
  <si>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</si>
  <si>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</si>
  <si>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</si>
  <si>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</si>
  <si>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</si>
  <si>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</si>
  <si>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</si>
  <si>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</si>
  <si>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</si>
  <si>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</si>
  <si>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</si>
  <si>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</si>
  <si>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</si>
  <si>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</si>
  <si>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</si>
  <si>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</si>
  <si>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</si>
  <si>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</si>
  <si>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</si>
  <si>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</si>
  <si>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</si>
  <si>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</si>
  <si>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</si>
  <si>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</si>
  <si>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</si>
  <si>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</si>
  <si>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</si>
  <si>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</si>
  <si>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</si>
  <si>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</si>
  <si>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</si>
  <si>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</si>
  <si>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</si>
  <si>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</si>
  <si>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</si>
  <si>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</si>
  <si>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</si>
  <si>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</si>
  <si>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</si>
  <si>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</si>
  <si>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</si>
  <si>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</si>
  <si>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</si>
  <si>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</si>
  <si>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</si>
  <si>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</si>
  <si>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</si>
  <si>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</si>
  <si>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</si>
  <si>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</si>
  <si>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</si>
  <si>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</si>
  <si>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</si>
  <si>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</si>
  <si>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</si>
  <si>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</si>
  <si>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</si>
  <si>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</si>
  <si>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</si>
  <si>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</si>
  <si>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</si>
  <si>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</si>
  <si>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</si>
  <si>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</si>
  <si>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</si>
  <si>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</si>
  <si>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</si>
  <si>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</si>
  <si>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</si>
  <si>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</si>
  <si>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</si>
  <si>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</si>
  <si>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</si>
  <si>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</si>
  <si>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</si>
  <si>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</si>
  <si>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</si>
  <si>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</si>
  <si>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</si>
  <si>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</si>
  <si>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</si>
  <si>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</si>
  <si>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</si>
  <si>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</si>
  <si>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</si>
  <si>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</si>
  <si>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</si>
  <si>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</si>
  <si>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</si>
  <si>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</si>
  <si>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</si>
  <si>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</si>
  <si>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</si>
  <si>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</si>
  <si>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</si>
  <si>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</si>
  <si>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</si>
  <si>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</si>
  <si>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</si>
  <si>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</si>
  <si>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</si>
  <si>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</si>
  <si>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</si>
  <si>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</si>
  <si>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</si>
  <si>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</si>
  <si>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</si>
  <si>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</si>
  <si>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</si>
  <si>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</si>
  <si>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</si>
  <si>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</si>
  <si>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</si>
  <si>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</si>
  <si>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</si>
  <si>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</si>
  <si>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</si>
  <si>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</si>
  <si>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</si>
  <si>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</si>
  <si>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</si>
  <si>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</si>
  <si>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</si>
  <si>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</si>
  <si>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</si>
  <si>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</si>
  <si>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</si>
  <si>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</si>
  <si>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</si>
  <si>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</si>
  <si>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</si>
  <si>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</si>
  <si>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</si>
  <si>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</si>
  <si>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</si>
  <si>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</si>
  <si>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</si>
  <si>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</si>
  <si>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</si>
  <si>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</si>
  <si>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</si>
  <si>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</si>
  <si>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</si>
  <si>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</si>
  <si>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</si>
  <si>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</si>
  <si>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</si>
  <si>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</si>
  <si>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</si>
  <si>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</si>
  <si>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</si>
  <si>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</si>
  <si>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</si>
  <si>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</si>
  <si>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</si>
  <si>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</si>
  <si>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</si>
  <si>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</si>
  <si>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</si>
  <si>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</si>
  <si>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</si>
  <si>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</si>
  <si>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</si>
  <si>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</si>
  <si>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</si>
  <si>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</si>
  <si>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</si>
  <si>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</si>
  <si>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</si>
  <si>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</si>
  <si>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</si>
  <si>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</si>
  <si>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</si>
  <si>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</si>
  <si>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</si>
  <si>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</si>
  <si>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</si>
  <si>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</si>
  <si>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</si>
  <si>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</si>
  <si>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</si>
  <si>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</si>
  <si>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</si>
  <si>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</si>
  <si>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</si>
  <si>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</si>
  <si>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</si>
  <si>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</si>
  <si>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</si>
  <si>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</si>
  <si>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</si>
  <si>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</si>
  <si>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</si>
  <si>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</si>
  <si>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</si>
  <si>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</si>
  <si>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</si>
  <si>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</si>
  <si>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</si>
  <si>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</si>
  <si>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</si>
  <si>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</si>
  <si>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</si>
  <si>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</si>
  <si>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</si>
  <si>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</si>
  <si>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</si>
  <si>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</si>
  <si>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</si>
  <si>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</si>
  <si>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</si>
  <si>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</si>
  <si>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</si>
  <si>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</si>
  <si>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</si>
  <si>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</si>
  <si>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</si>
  <si>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</si>
  <si>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</si>
  <si>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</si>
  <si>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</si>
  <si>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</si>
  <si>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</si>
  <si>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</si>
  <si>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</si>
  <si>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</si>
  <si>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</si>
  <si>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</si>
  <si>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</si>
  <si>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</si>
  <si>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</si>
  <si>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</si>
  <si>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</si>
  <si>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</si>
  <si>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</si>
  <si>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</si>
  <si>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</si>
  <si>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</si>
  <si>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</si>
  <si>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</si>
  <si>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</si>
  <si>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</si>
  <si>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</si>
  <si>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</si>
  <si>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</si>
  <si>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</si>
  <si>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</si>
  <si>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</si>
  <si>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</si>
  <si>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</si>
  <si>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</si>
  <si>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</si>
  <si>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</si>
  <si>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</si>
  <si>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</si>
  <si>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</si>
  <si>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</si>
  <si>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</si>
  <si>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</si>
  <si>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</si>
  <si>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</si>
  <si>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</si>
  <si>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</si>
  <si>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</si>
  <si>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</si>
  <si>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</si>
  <si>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</si>
  <si>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</si>
  <si>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</si>
  <si>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</si>
  <si>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</si>
  <si>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</si>
  <si>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</si>
  <si>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</si>
  <si>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</si>
  <si>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</si>
  <si>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</si>
  <si>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</si>
  <si>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</si>
  <si>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</si>
  <si>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</si>
  <si>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</si>
  <si>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</si>
  <si>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</si>
  <si>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</si>
  <si>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</si>
  <si>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</si>
  <si>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</si>
  <si>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</si>
  <si>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</si>
  <si>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</si>
  <si>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</si>
  <si>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</si>
  <si>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</si>
  <si>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</si>
  <si>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</si>
  <si>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</si>
  <si>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</si>
  <si>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</si>
  <si>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</si>
  <si>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</si>
  <si>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</si>
  <si>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</si>
  <si>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</si>
  <si>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</si>
  <si>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</si>
  <si>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</si>
  <si>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</si>
  <si>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</si>
  <si>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</si>
  <si>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</si>
  <si>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</si>
  <si>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</si>
  <si>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</si>
  <si>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</si>
  <si>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</si>
  <si>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</si>
  <si>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</si>
  <si>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</si>
  <si>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</si>
  <si>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</si>
  <si>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</si>
  <si>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</si>
  <si>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</si>
  <si>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</si>
  <si>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</si>
  <si>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</si>
  <si>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</si>
  <si>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</si>
  <si>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</si>
  <si>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</si>
  <si>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</si>
  <si>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</si>
  <si>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</si>
  <si>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</si>
  <si>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</si>
  <si>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</si>
  <si>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</si>
  <si>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</si>
  <si>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</si>
  <si>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</si>
  <si>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</si>
  <si>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</si>
  <si>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</si>
  <si>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</si>
  <si>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</si>
  <si>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</si>
  <si>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</si>
  <si>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</si>
  <si>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</si>
  <si>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</si>
  <si>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</si>
  <si>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</si>
  <si>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</si>
  <si>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</si>
  <si>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</si>
  <si>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</si>
  <si>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</si>
  <si>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</si>
  <si>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</si>
  <si>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</si>
  <si>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</si>
  <si>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</si>
  <si>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</si>
  <si>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</si>
  <si>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</si>
  <si>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</si>
  <si>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</si>
  <si>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</si>
  <si>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</si>
  <si>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</si>
  <si>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</si>
  <si>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</si>
  <si>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</si>
  <si>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</si>
  <si>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</si>
  <si>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</si>
  <si>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</si>
  <si>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</si>
  <si>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</si>
  <si>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</si>
  <si>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</si>
  <si>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</si>
  <si>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</si>
  <si>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</si>
  <si>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</si>
  <si>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</si>
  <si>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</si>
  <si>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</si>
  <si>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</si>
  <si>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</si>
  <si>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</si>
  <si>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</si>
  <si>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</si>
  <si>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</si>
  <si>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</si>
  <si>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</si>
  <si>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</si>
  <si>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</si>
  <si>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</si>
  <si>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</si>
  <si>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</si>
  <si>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</si>
  <si>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</si>
  <si>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</si>
  <si>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</si>
  <si>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</si>
  <si>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</si>
  <si>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</si>
  <si>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</si>
  <si>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</si>
  <si>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</si>
  <si>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</si>
  <si>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</si>
  <si>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</si>
  <si>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</si>
  <si>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</si>
  <si>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</si>
  <si>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</si>
  <si>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</si>
  <si>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</si>
  <si>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</si>
  <si>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</si>
  <si>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</si>
  <si>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</si>
  <si>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</si>
  <si>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</si>
  <si>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</si>
  <si>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</si>
  <si>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</si>
  <si>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</si>
  <si>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</si>
  <si>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</si>
  <si>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</si>
  <si>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</si>
  <si>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</si>
  <si>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</si>
  <si>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</si>
  <si>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</si>
  <si>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</si>
  <si>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</si>
  <si>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</si>
  <si>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</si>
  <si>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</si>
  <si>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</si>
  <si>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</si>
  <si>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</si>
  <si>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</si>
  <si>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</si>
  <si>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</si>
  <si>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</si>
  <si>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</si>
  <si>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</si>
  <si>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</si>
  <si>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</si>
  <si>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</si>
  <si>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</si>
  <si>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</si>
  <si>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</si>
  <si>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</si>
  <si>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</si>
  <si>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</si>
  <si>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</si>
  <si>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</si>
  <si>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</si>
  <si>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</si>
  <si>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</si>
  <si>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</si>
  <si>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</si>
  <si>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</si>
  <si>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</si>
  <si>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</si>
  <si>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</si>
  <si>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</si>
  <si>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</si>
  <si>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</si>
  <si>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</si>
  <si>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</si>
  <si>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</si>
  <si>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</si>
  <si>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</si>
  <si>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</si>
  <si>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</si>
  <si>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</si>
  <si>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</si>
  <si>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</si>
  <si>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</si>
  <si>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</si>
  <si>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</si>
  <si>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</si>
  <si>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</si>
  <si>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</si>
  <si>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</si>
  <si>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</si>
  <si>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</si>
  <si>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</si>
  <si>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</si>
  <si>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</si>
  <si>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</si>
  <si>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</si>
  <si>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</si>
  <si>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</si>
  <si>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</si>
  <si>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</si>
  <si>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</si>
  <si>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</si>
  <si>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</si>
  <si>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</si>
  <si>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</si>
  <si>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</si>
  <si>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</si>
  <si>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</si>
  <si>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</si>
  <si>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</si>
  <si>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</si>
  <si>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</si>
  <si>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</si>
  <si>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</si>
  <si>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</si>
  <si>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</si>
  <si>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</si>
  <si>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</si>
  <si>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</si>
  <si>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</si>
  <si>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</si>
  <si>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</si>
  <si>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</si>
  <si>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</si>
  <si>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</si>
  <si>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</si>
  <si>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</si>
  <si>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</si>
  <si>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</si>
  <si>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</si>
  <si>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</si>
  <si>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</si>
  <si>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</si>
  <si>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</si>
  <si>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</si>
  <si>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</si>
  <si>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</si>
  <si>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</si>
  <si>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</si>
  <si>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</si>
  <si>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</si>
  <si>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</si>
  <si>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</si>
  <si>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</si>
  <si>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</si>
  <si>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</si>
  <si>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</si>
  <si>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</si>
  <si>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</si>
  <si>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</si>
  <si>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</si>
  <si>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</si>
  <si>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</si>
  <si>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</si>
  <si>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</si>
  <si>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</si>
  <si>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</si>
  <si>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</si>
  <si>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</si>
  <si>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</si>
  <si>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</si>
  <si>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</si>
  <si>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</si>
  <si>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</si>
  <si>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</si>
  <si>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</si>
  <si>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</si>
  <si>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</si>
  <si>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</si>
  <si>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</si>
  <si>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</si>
  <si>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</si>
  <si>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</si>
  <si>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</si>
  <si>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</si>
  <si>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</si>
  <si>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</si>
  <si>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</si>
  <si>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</si>
  <si>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</si>
  <si>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</si>
  <si>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</si>
  <si>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</si>
  <si>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</si>
  <si>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</si>
  <si>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</si>
  <si>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</si>
  <si>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</si>
  <si>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</si>
  <si>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</si>
  <si>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</si>
  <si>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</si>
  <si>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</si>
  <si>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</si>
  <si>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</si>
  <si>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</si>
  <si>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</si>
  <si>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</si>
  <si>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</si>
  <si>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</si>
  <si>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</si>
  <si>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</si>
  <si>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</si>
  <si>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</si>
  <si>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</si>
  <si>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</si>
  <si>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</si>
  <si>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</si>
  <si>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</si>
  <si>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</si>
  <si>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</si>
  <si>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</si>
  <si>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</si>
  <si>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</si>
  <si>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</si>
  <si>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</si>
  <si>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</si>
  <si>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</si>
  <si>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</si>
  <si>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</si>
  <si>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</si>
  <si>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</si>
  <si>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</si>
  <si>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</si>
  <si>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</si>
  <si>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</si>
  <si>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</si>
  <si>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</si>
  <si>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</si>
  <si>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</si>
  <si>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</si>
  <si>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</si>
  <si>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</si>
  <si>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</si>
  <si>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</si>
  <si>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</si>
  <si>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</si>
  <si>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</si>
  <si>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</si>
  <si>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</si>
  <si>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</si>
  <si>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</si>
  <si>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</si>
  <si>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</si>
  <si>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</si>
  <si>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</si>
  <si>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</si>
  <si>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</si>
  <si>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</si>
  <si>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</si>
  <si>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</si>
  <si>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</si>
  <si>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</si>
  <si>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</si>
  <si>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</si>
  <si>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</si>
  <si>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</si>
  <si>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</si>
  <si>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</si>
  <si>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</si>
  <si>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</si>
  <si>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</si>
  <si>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</si>
  <si>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</si>
  <si>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</si>
  <si>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</si>
  <si>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</si>
  <si>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</si>
  <si>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</si>
  <si>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</si>
  <si>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</si>
  <si>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</si>
  <si>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</si>
  <si>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</si>
  <si>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</si>
  <si>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</si>
  <si>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</si>
  <si>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</si>
  <si>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</si>
  <si>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</si>
  <si>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</si>
  <si>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</si>
  <si>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</si>
  <si>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</si>
  <si>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</si>
  <si>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</si>
  <si>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</si>
  <si>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</si>
  <si>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</si>
  <si>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</si>
  <si>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</si>
  <si>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</si>
  <si>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</si>
  <si>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</si>
  <si>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</si>
  <si>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</si>
  <si>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</si>
  <si>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</si>
  <si>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</si>
  <si>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</si>
  <si>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</si>
  <si>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</si>
  <si>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</si>
  <si>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</si>
  <si>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</si>
  <si>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</si>
  <si>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</si>
  <si>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</si>
  <si>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</si>
  <si>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</si>
  <si>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</si>
  <si>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</si>
  <si>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</si>
  <si>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</si>
  <si>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</si>
  <si>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</si>
  <si>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</si>
  <si>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</si>
  <si>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</si>
  <si>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</si>
  <si>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</si>
  <si>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</si>
  <si>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</si>
  <si>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</si>
  <si>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</si>
  <si>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</si>
  <si>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</si>
  <si>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</si>
  <si>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</si>
  <si>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</si>
  <si>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</si>
  <si>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</si>
  <si>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</si>
  <si>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</si>
  <si>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</si>
  <si>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</si>
  <si>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</si>
  <si>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</si>
  <si>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</si>
  <si>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</si>
  <si>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</si>
  <si>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</si>
  <si>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</si>
  <si>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</si>
  <si>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</si>
  <si>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</si>
  <si>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</si>
  <si>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</si>
  <si>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</si>
  <si>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</si>
  <si>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</si>
  <si>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</si>
  <si>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</si>
  <si>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</si>
  <si>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</si>
  <si>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</si>
  <si>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</si>
  <si>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</si>
  <si>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</si>
  <si>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</si>
  <si>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</si>
  <si>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</si>
  <si>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</si>
  <si>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</si>
  <si>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</si>
  <si>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</si>
  <si>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</si>
  <si>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</si>
  <si>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</si>
  <si>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</si>
  <si>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</si>
  <si>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</si>
  <si>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</si>
  <si>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</si>
  <si>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</si>
  <si>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</si>
  <si>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</si>
  <si>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</si>
  <si>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</si>
  <si>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</si>
  <si>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</si>
  <si>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</si>
  <si>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</si>
  <si>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</si>
  <si>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</si>
  <si>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</si>
  <si>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</si>
  <si>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</si>
  <si>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</si>
  <si>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</si>
  <si>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</si>
  <si>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</si>
  <si>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</si>
  <si>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</si>
  <si>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</si>
  <si>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</si>
  <si>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</si>
  <si>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</si>
  <si>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</si>
  <si>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</si>
  <si>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</si>
  <si>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</si>
  <si>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</si>
  <si>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</si>
  <si>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</si>
  <si>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</si>
  <si>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</si>
  <si>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</si>
  <si>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</si>
  <si>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</si>
  <si>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</si>
  <si>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</si>
  <si>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</si>
  <si>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</si>
  <si>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</si>
  <si>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</si>
  <si>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</si>
  <si>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</si>
  <si>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</si>
  <si>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</si>
  <si>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</si>
  <si>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</si>
  <si>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</si>
  <si>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</si>
  <si>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</si>
  <si>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</si>
  <si>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</si>
  <si>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</si>
  <si>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</si>
  <si>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</si>
  <si>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</si>
  <si>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</si>
  <si>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</si>
  <si>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</si>
  <si>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</si>
  <si>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</si>
  <si>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</si>
  <si>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</si>
  <si>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</si>
  <si>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</si>
  <si>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</si>
  <si>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</si>
  <si>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</si>
  <si>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</si>
  <si>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</si>
  <si>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</si>
  <si>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</si>
  <si>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</si>
  <si>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</si>
  <si>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</si>
  <si>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</si>
  <si>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</si>
  <si>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</si>
  <si>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</si>
  <si>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</si>
  <si>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</si>
  <si>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</si>
  <si>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</si>
  <si>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</si>
  <si>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</si>
  <si>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</si>
  <si>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</si>
  <si>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</si>
  <si>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</si>
  <si>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</si>
  <si>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</si>
  <si>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</si>
  <si>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</si>
  <si>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</si>
  <si>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</si>
  <si>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</si>
  <si>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</si>
  <si>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</si>
  <si>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</si>
  <si>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</si>
  <si>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</si>
  <si>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</si>
  <si>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</si>
  <si>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</si>
  <si>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</si>
  <si>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</si>
  <si>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</si>
  <si>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</si>
  <si>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</si>
  <si>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</si>
  <si>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</si>
  <si>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</si>
  <si>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</si>
  <si>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</si>
  <si>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</si>
  <si>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</si>
  <si>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</si>
  <si>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</si>
  <si>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</si>
  <si>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</si>
  <si>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</si>
  <si>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</si>
  <si>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</si>
  <si>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</si>
  <si>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</si>
  <si>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</si>
  <si>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</si>
  <si>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</si>
  <si>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</si>
  <si>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</si>
  <si>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</si>
  <si>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</si>
  <si>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</si>
  <si>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</si>
  <si>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</si>
  <si>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</si>
  <si>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</si>
  <si>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</si>
  <si>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</si>
  <si>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</si>
  <si>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</si>
  <si>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</si>
  <si>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</si>
  <si>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</si>
  <si>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</si>
  <si>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</si>
  <si>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</si>
  <si>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</si>
  <si>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</si>
  <si>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</si>
  <si>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</si>
  <si>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</si>
  <si>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</si>
  <si>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</si>
  <si>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</si>
  <si>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</si>
  <si>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</si>
  <si>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</si>
  <si>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</si>
  <si>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</si>
  <si>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</si>
  <si>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</si>
  <si>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</si>
  <si>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</si>
  <si>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</si>
  <si>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</si>
  <si>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</si>
  <si>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</si>
  <si>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</si>
  <si>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</si>
  <si>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</si>
  <si>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</si>
  <si>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</si>
  <si>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</si>
  <si>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</si>
  <si>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</si>
  <si>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</si>
  <si>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</si>
  <si>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</si>
  <si>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</si>
  <si>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</si>
  <si>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</si>
  <si>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</si>
  <si>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</si>
  <si>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</si>
  <si>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</si>
  <si>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</si>
  <si>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</si>
  <si>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</si>
  <si>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</si>
  <si>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</si>
  <si>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</si>
  <si>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</si>
  <si>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</si>
  <si>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</si>
  <si>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</si>
  <si>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</si>
  <si>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</si>
  <si>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</si>
  <si>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</si>
  <si>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</si>
  <si>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</si>
  <si>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</si>
  <si>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</si>
  <si>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</si>
  <si>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</si>
  <si>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</si>
  <si>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</si>
  <si>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</si>
  <si>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</si>
  <si>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</si>
  <si>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</si>
  <si>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</si>
  <si>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</si>
  <si>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</si>
  <si>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</si>
  <si>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</si>
  <si>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</si>
  <si>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</si>
  <si>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</si>
  <si>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</si>
  <si>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</si>
  <si>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</si>
  <si>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</si>
  <si>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</si>
  <si>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</si>
  <si>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</si>
  <si>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</si>
  <si>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</si>
  <si>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</si>
  <si>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</si>
  <si>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</si>
  <si>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</si>
  <si>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</si>
  <si>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</si>
  <si>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</si>
  <si>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</si>
  <si>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</si>
  <si>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</si>
  <si>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</si>
  <si>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</si>
  <si>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</si>
  <si>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</si>
  <si>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</si>
  <si>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</si>
  <si>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</si>
  <si>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</si>
  <si>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</si>
  <si>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</si>
  <si>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</si>
  <si>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</si>
  <si>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</si>
  <si>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</si>
  <si>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</si>
  <si>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</si>
  <si>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</si>
  <si>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</si>
  <si>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</si>
  <si>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</si>
  <si>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</si>
  <si>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</si>
  <si>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</si>
  <si>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</si>
  <si>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</si>
  <si>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</si>
  <si>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</si>
  <si>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</si>
  <si>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</si>
  <si>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</si>
  <si>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</si>
  <si>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</si>
  <si>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</si>
  <si>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</si>
  <si>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</si>
  <si>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</si>
  <si>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</si>
  <si>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</si>
  <si>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</si>
  <si>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</si>
  <si>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</si>
  <si>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</si>
  <si>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</si>
  <si>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</si>
  <si>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</si>
  <si>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</si>
  <si>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</si>
  <si>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</si>
  <si>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</si>
  <si>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</si>
  <si>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</si>
  <si>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</si>
  <si>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</si>
  <si>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</si>
  <si>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</si>
  <si>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</si>
  <si>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</si>
  <si>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</si>
  <si>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</si>
  <si>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</si>
  <si>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</si>
  <si>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</si>
  <si>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</si>
  <si>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</si>
  <si>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</si>
  <si>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</si>
  <si>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</si>
  <si>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</si>
  <si>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</si>
  <si>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</si>
  <si>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</si>
  <si>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</si>
  <si>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</si>
  <si>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</si>
  <si>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</si>
  <si>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</si>
  <si>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</si>
  <si>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</si>
  <si>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</si>
  <si>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</si>
  <si>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</si>
  <si>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</si>
  <si>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</si>
  <si>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</si>
  <si>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</si>
  <si>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</si>
  <si>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</si>
  <si>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</si>
  <si>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</si>
  <si>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</si>
  <si>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</si>
  <si>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</si>
  <si>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</si>
  <si>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</si>
  <si>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</si>
  <si>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</si>
  <si>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</si>
  <si>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</si>
  <si>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</si>
  <si>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</si>
  <si>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</si>
  <si>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</si>
  <si>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</si>
  <si>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</si>
  <si>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</si>
  <si>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</si>
  <si>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</si>
  <si>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</si>
  <si>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</si>
  <si>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</si>
  <si>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</si>
  <si>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</si>
  <si>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</si>
  <si>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</si>
  <si>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</si>
  <si>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</si>
  <si>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</si>
  <si>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</si>
  <si>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</si>
  <si>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</si>
  <si>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</si>
  <si>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</si>
  <si>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</si>
  <si>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</si>
  <si>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</si>
  <si>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</si>
  <si>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</si>
  <si>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</si>
  <si>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</si>
  <si>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</si>
  <si>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</si>
  <si>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</si>
  <si>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</si>
  <si>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</si>
  <si>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</si>
  <si>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</si>
  <si>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</si>
  <si>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</si>
  <si>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</si>
  <si>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</si>
  <si>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</si>
  <si>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</si>
  <si>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</si>
  <si>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</si>
  <si>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</si>
  <si>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</si>
  <si>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</si>
  <si>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</si>
  <si>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</si>
  <si>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</si>
  <si>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</si>
  <si>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</si>
  <si>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</si>
  <si>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</si>
  <si>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</si>
  <si>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</si>
  <si>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</si>
  <si>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</si>
  <si>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</si>
  <si>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</si>
  <si>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</si>
  <si>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</si>
  <si>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</si>
  <si>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</si>
  <si>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</si>
  <si>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</si>
  <si>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</si>
  <si>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</si>
  <si>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</si>
  <si>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</si>
  <si>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</si>
  <si>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</si>
  <si>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</si>
  <si>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</si>
  <si>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</si>
  <si>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</si>
  <si>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</si>
  <si>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</si>
  <si>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</si>
  <si>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</si>
  <si>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</si>
  <si>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</si>
  <si>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</si>
  <si>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</si>
  <si>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</si>
  <si>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</si>
  <si>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</si>
  <si>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</si>
  <si>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</si>
  <si>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</si>
  <si>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</si>
  <si>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</si>
  <si>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</si>
  <si>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</si>
  <si>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</si>
  <si>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</si>
  <si>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</si>
  <si>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</si>
  <si>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</si>
  <si>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</si>
  <si>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</si>
  <si>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</si>
  <si>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</si>
  <si>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</si>
  <si>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</si>
  <si>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</si>
  <si>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</si>
  <si>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</si>
  <si>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</si>
  <si>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</si>
  <si>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</si>
  <si>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</si>
  <si>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</si>
  <si>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</si>
  <si>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</si>
  <si>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</si>
  <si>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</si>
  <si>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</si>
  <si>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</si>
  <si>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</si>
  <si>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</si>
  <si>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</si>
  <si>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</si>
  <si>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</si>
  <si>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</si>
  <si>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</si>
  <si>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</si>
  <si>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</si>
  <si>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</si>
  <si>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</si>
  <si>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</si>
  <si>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</si>
  <si>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</si>
  <si>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</si>
  <si>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</si>
  <si>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</si>
  <si>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</si>
  <si>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</si>
  <si>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</si>
  <si>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</si>
  <si>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</si>
  <si>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</si>
  <si>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</si>
  <si>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</si>
  <si>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</si>
  <si>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</si>
  <si>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</si>
  <si>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</si>
  <si>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</si>
  <si>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</si>
  <si>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</si>
  <si>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</si>
  <si>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</si>
  <si>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</si>
  <si>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</si>
  <si>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</si>
  <si>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</si>
  <si>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</si>
  <si>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</si>
  <si>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</si>
  <si>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</si>
  <si>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</si>
  <si>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</si>
  <si>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</si>
  <si>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</si>
  <si>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</si>
  <si>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</si>
  <si>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</si>
  <si>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</si>
  <si>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</si>
  <si>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</si>
  <si>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</si>
  <si>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</si>
  <si>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</si>
  <si>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</si>
  <si>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</si>
  <si>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</si>
  <si>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</si>
  <si>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</si>
  <si>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</si>
  <si>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</si>
  <si>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</si>
  <si>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</si>
  <si>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</si>
  <si>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</si>
  <si>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</si>
  <si>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</si>
  <si>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</si>
  <si>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</si>
  <si>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</si>
  <si>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</si>
  <si>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</si>
  <si>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</si>
  <si>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</si>
  <si>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</si>
  <si>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</si>
  <si>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</si>
  <si>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</si>
  <si>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</si>
  <si>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</si>
  <si>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</si>
  <si>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</si>
  <si>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</si>
  <si>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</si>
  <si>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</si>
  <si>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</si>
  <si>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</si>
  <si>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</si>
  <si>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</si>
  <si>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</si>
  <si>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</si>
  <si>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</si>
  <si>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</si>
  <si>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</si>
  <si>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</si>
  <si>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</si>
  <si>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</si>
  <si>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</si>
  <si>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</si>
  <si>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</si>
  <si>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</si>
  <si>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</si>
  <si>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</si>
  <si>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</si>
  <si>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</si>
  <si>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</si>
  <si>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</si>
  <si>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</si>
  <si>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</si>
  <si>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</si>
  <si>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</si>
  <si>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</si>
  <si>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</si>
  <si>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</si>
  <si>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</si>
  <si>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</si>
  <si>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</si>
  <si>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</si>
  <si>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</si>
  <si>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</si>
  <si>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</si>
  <si>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</si>
  <si>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</si>
  <si>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</si>
  <si>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</si>
  <si>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</si>
  <si>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</si>
  <si>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</si>
  <si>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</si>
  <si>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</si>
  <si>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</si>
  <si>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</si>
  <si>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</si>
  <si>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</si>
  <si>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</si>
  <si>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</si>
  <si>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</si>
  <si>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</si>
  <si>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</si>
  <si>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</si>
  <si>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</si>
  <si>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</si>
  <si>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</si>
  <si>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</si>
  <si>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</si>
  <si>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</si>
  <si>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</si>
  <si>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</si>
  <si>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</si>
  <si>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</si>
  <si>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</si>
  <si>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</si>
  <si>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</si>
  <si>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</si>
  <si>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</si>
  <si>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</si>
  <si>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</si>
  <si>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</si>
  <si>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</si>
  <si>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</si>
  <si>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</si>
  <si>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</si>
  <si>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</si>
  <si>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</si>
  <si>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</si>
  <si>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</si>
  <si>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</si>
  <si>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</si>
  <si>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</si>
  <si>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</si>
  <si>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</si>
  <si>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</si>
  <si>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</si>
  <si>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</si>
  <si>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</si>
  <si>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</si>
  <si>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</si>
  <si>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</si>
  <si>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</si>
  <si>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</si>
  <si>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</si>
  <si>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</si>
  <si>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</si>
  <si>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</si>
  <si>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</si>
  <si>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</si>
  <si>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</si>
  <si>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</si>
  <si>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</si>
  <si>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</si>
  <si>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</si>
  <si>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</si>
  <si>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</si>
  <si>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</si>
  <si>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</si>
  <si>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</si>
  <si>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</si>
  <si>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</si>
  <si>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</si>
  <si>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</si>
  <si>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</si>
  <si>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</si>
  <si>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</si>
  <si>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</si>
  <si>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</si>
  <si>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</si>
  <si>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</si>
  <si>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</si>
  <si>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</si>
  <si>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</si>
  <si>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</si>
  <si>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</si>
  <si>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</si>
  <si>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</si>
  <si>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</si>
  <si>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</si>
  <si>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</si>
  <si>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</si>
  <si>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</si>
  <si>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</si>
  <si>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</si>
  <si>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</si>
  <si>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</si>
  <si>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</si>
  <si>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</si>
  <si>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</si>
  <si>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</si>
  <si>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</si>
  <si>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</si>
  <si>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</si>
  <si>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</si>
  <si>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</si>
  <si>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</si>
  <si>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</si>
  <si>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</si>
  <si>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</si>
  <si>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</si>
  <si>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</si>
  <si>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</si>
  <si>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</si>
  <si>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</si>
  <si>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</si>
  <si>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</si>
  <si>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</si>
  <si>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</si>
  <si>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</si>
  <si>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</si>
  <si>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</si>
  <si>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</si>
  <si>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</si>
  <si>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</si>
  <si>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</si>
  <si>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</si>
  <si>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</si>
  <si>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</si>
  <si>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</si>
  <si>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</si>
  <si>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</si>
  <si>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</si>
  <si>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</si>
  <si>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</si>
  <si>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</si>
  <si>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</si>
  <si>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</si>
  <si>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</si>
  <si>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</si>
  <si>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</si>
  <si>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</si>
  <si>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</si>
  <si>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</si>
  <si>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</si>
  <si>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</si>
  <si>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</si>
  <si>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</si>
  <si>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</si>
  <si>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</si>
  <si>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</si>
  <si>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</si>
  <si>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</si>
  <si>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</si>
  <si>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</si>
  <si>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</si>
  <si>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</si>
  <si>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</si>
  <si>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</si>
  <si>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</si>
  <si>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</si>
  <si>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</si>
  <si>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</si>
  <si>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</si>
  <si>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</si>
  <si>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</si>
  <si>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</si>
  <si>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</si>
  <si>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</si>
  <si>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</si>
  <si>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</si>
  <si>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</si>
  <si>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</si>
  <si>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</si>
  <si>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</si>
  <si>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</si>
  <si>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</si>
  <si>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</si>
  <si>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</si>
  <si>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</si>
  <si>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</si>
  <si>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</si>
  <si>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</si>
  <si>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</si>
  <si>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</si>
  <si>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</si>
  <si>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</si>
  <si>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</si>
  <si>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</si>
  <si>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</si>
  <si>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</si>
  <si>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</si>
  <si>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</si>
  <si>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</si>
  <si>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</si>
  <si>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</si>
  <si>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</si>
  <si>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</si>
  <si>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</si>
  <si>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</si>
  <si>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</si>
  <si>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</si>
  <si>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</si>
  <si>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</si>
  <si>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</si>
  <si>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</si>
  <si>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</si>
  <si>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</si>
  <si>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</si>
  <si>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</si>
  <si>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</si>
  <si>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</si>
  <si>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</si>
  <si>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</si>
  <si>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</si>
  <si>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</si>
  <si>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</si>
  <si>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</si>
  <si>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</si>
  <si>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</si>
  <si>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</si>
  <si>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</si>
  <si>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</si>
  <si>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</si>
  <si>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</si>
  <si>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</si>
  <si>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</si>
  <si>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</si>
  <si>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</si>
  <si>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</si>
  <si>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</si>
  <si>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</si>
  <si>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</si>
  <si>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</si>
  <si>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</si>
  <si>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</si>
  <si>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</si>
  <si>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</si>
  <si>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</si>
  <si>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</si>
  <si>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</si>
  <si>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</si>
  <si>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</si>
  <si>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</si>
  <si>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</si>
  <si>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</si>
  <si>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</si>
  <si>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</si>
  <si>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</si>
  <si>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</si>
  <si>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</si>
  <si>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</si>
  <si>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</si>
  <si>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</si>
  <si>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</si>
  <si>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</si>
  <si>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</si>
  <si>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</si>
  <si>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</si>
  <si>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</si>
  <si>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</si>
  <si>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</si>
  <si>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</si>
  <si>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</si>
  <si>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</si>
  <si>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</si>
  <si>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</si>
  <si>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</si>
  <si>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</si>
  <si>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</si>
  <si>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</si>
  <si>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</si>
  <si>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</si>
  <si>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</si>
  <si>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</si>
  <si>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</si>
  <si>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</si>
  <si>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</si>
  <si>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</si>
  <si>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</si>
  <si>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</si>
  <si>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</si>
  <si>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</si>
  <si>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</si>
  <si>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</si>
  <si>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</si>
  <si>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</si>
  <si>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</si>
  <si>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</si>
  <si>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</si>
  <si>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</si>
  <si>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</si>
  <si>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</si>
  <si>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</si>
  <si>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</si>
  <si>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</si>
  <si>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</si>
  <si>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</si>
  <si>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</si>
  <si>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</si>
  <si>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</si>
  <si>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</si>
  <si>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</si>
  <si>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</si>
  <si>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</si>
  <si>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</si>
  <si>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</si>
  <si>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</si>
  <si>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</si>
  <si>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</si>
  <si>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</si>
  <si>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</si>
  <si>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</si>
  <si>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</si>
  <si>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</si>
  <si>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</si>
  <si>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</si>
  <si>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</si>
  <si>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</si>
  <si>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</si>
  <si>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</si>
  <si>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</si>
  <si>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</si>
  <si>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</si>
  <si>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</si>
  <si>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</si>
  <si>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</si>
  <si>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</si>
  <si>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</si>
  <si>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</si>
  <si>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</si>
  <si>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</si>
  <si>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</si>
  <si>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</si>
  <si>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</si>
  <si>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</si>
  <si>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</si>
  <si>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</si>
  <si>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</si>
  <si>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</si>
  <si>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</si>
  <si>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</si>
  <si>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</si>
  <si>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</si>
  <si>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</si>
  <si>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</si>
  <si>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</si>
  <si>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</si>
  <si>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</si>
  <si>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</si>
  <si>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</si>
  <si>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</si>
  <si>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</si>
  <si>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</si>
  <si>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</si>
  <si>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</si>
  <si>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</si>
  <si>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</si>
  <si>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</si>
  <si>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</si>
  <si>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</si>
  <si>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</si>
  <si>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</si>
  <si>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</si>
  <si>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</si>
  <si>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</si>
  <si>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</si>
  <si>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</si>
  <si>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</si>
  <si>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</si>
  <si>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</si>
  <si>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</si>
  <si>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</si>
  <si>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</si>
  <si>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</si>
  <si>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</si>
  <si>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</si>
  <si>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</si>
  <si>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</si>
  <si>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</si>
  <si>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</si>
  <si>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</si>
  <si>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</si>
  <si>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</si>
  <si>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</si>
  <si>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</si>
  <si>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</si>
  <si>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</si>
  <si>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</si>
  <si>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</si>
  <si>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</si>
  <si>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</si>
  <si>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</si>
  <si>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</si>
  <si>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</si>
  <si>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</si>
  <si>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</si>
  <si>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</si>
  <si>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</si>
  <si>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</si>
  <si>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</si>
  <si>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</si>
  <si>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</si>
  <si>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</si>
  <si>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</si>
  <si>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</si>
  <si>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</si>
  <si>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</si>
  <si>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</si>
  <si>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</si>
  <si>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</si>
  <si>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</si>
  <si>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</si>
  <si>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</si>
  <si>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</si>
  <si>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</si>
  <si>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</si>
  <si>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</si>
  <si>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</si>
  <si>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</si>
  <si>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</si>
  <si>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</si>
  <si>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</si>
  <si>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</si>
  <si>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</si>
  <si>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</si>
  <si>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</si>
  <si>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</si>
  <si>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</si>
  <si>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</si>
  <si>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</si>
  <si>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</si>
  <si>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</si>
  <si>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</si>
  <si>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</si>
  <si>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</si>
  <si>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</si>
  <si>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</si>
  <si>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</si>
  <si>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</si>
  <si>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</si>
  <si>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</si>
  <si>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</si>
  <si>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</si>
  <si>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</si>
  <si>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</si>
  <si>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</si>
  <si>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</si>
  <si>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</si>
  <si>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</si>
  <si>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</si>
  <si>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</si>
  <si>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</si>
  <si>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</si>
  <si>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</si>
  <si>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</si>
  <si>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</si>
  <si>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</si>
  <si>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</si>
  <si>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</si>
  <si>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</si>
  <si>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</si>
  <si>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</si>
  <si>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</si>
  <si>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</si>
  <si>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</si>
  <si>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</si>
  <si>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</si>
  <si>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</si>
  <si>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</si>
  <si>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</si>
  <si>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</si>
  <si>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</si>
  <si>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</si>
  <si>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</si>
  <si>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</si>
  <si>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</si>
  <si>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</si>
  <si>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</si>
  <si>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</si>
  <si>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</si>
  <si>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</si>
  <si>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</si>
  <si>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</si>
  <si>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</si>
  <si>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</si>
  <si>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</si>
  <si>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</si>
  <si>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</si>
  <si>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</si>
  <si>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</si>
  <si>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</si>
  <si>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</si>
  <si>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</si>
  <si>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</si>
  <si>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</si>
  <si>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</si>
  <si>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</si>
  <si>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</si>
  <si>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</si>
  <si>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</si>
  <si>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</si>
  <si>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</si>
  <si>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</si>
  <si>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</si>
  <si>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</si>
  <si>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</si>
  <si>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</si>
  <si>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</si>
  <si>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</si>
  <si>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</si>
  <si>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</si>
  <si>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</si>
  <si>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</si>
  <si>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</si>
  <si>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</si>
  <si>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</si>
  <si>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</si>
  <si>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</si>
  <si>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</si>
  <si>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</si>
  <si>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</si>
  <si>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</si>
  <si>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</si>
  <si>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</si>
  <si>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</si>
  <si>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</si>
  <si>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</si>
  <si>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</si>
  <si>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</si>
  <si>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</si>
  <si>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</si>
  <si>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</si>
  <si>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</si>
  <si>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</si>
  <si>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</si>
  <si>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</si>
  <si>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</si>
  <si>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</si>
  <si>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</si>
  <si>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</si>
  <si>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</si>
  <si>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</si>
  <si>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</si>
  <si>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</si>
  <si>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</si>
  <si>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</si>
  <si>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</si>
  <si>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</si>
  <si>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</si>
  <si>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</si>
  <si>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</si>
  <si>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</si>
  <si>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</si>
  <si>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</si>
  <si>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</si>
  <si>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</si>
  <si>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</si>
  <si>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</si>
  <si>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</si>
  <si>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</si>
  <si>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</si>
  <si>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</si>
  <si>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</si>
  <si>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</si>
  <si>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</si>
  <si>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</si>
  <si>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</si>
  <si>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</si>
  <si>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</si>
  <si>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</si>
  <si>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</si>
  <si>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</si>
  <si>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</si>
  <si>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</si>
  <si>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</si>
  <si>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</si>
  <si>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</si>
  <si>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</si>
  <si>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</si>
  <si>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</si>
  <si>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</si>
  <si>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</si>
  <si>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</si>
  <si>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</si>
  <si>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</si>
  <si>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</si>
  <si>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</si>
  <si>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</si>
  <si>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</si>
  <si>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</si>
  <si>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</si>
  <si>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</si>
  <si>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</si>
  <si>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</si>
  <si>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</si>
  <si>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</si>
  <si>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</si>
  <si>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</si>
  <si>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</si>
  <si>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</si>
  <si>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</si>
  <si>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</si>
  <si>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</si>
  <si>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</si>
  <si>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</si>
  <si>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</si>
  <si>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</si>
  <si>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</si>
  <si>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</si>
  <si>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</si>
  <si>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</si>
  <si>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</si>
  <si>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</si>
  <si>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</si>
  <si>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</si>
  <si>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</si>
  <si>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</si>
  <si>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</si>
  <si>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</si>
  <si>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</si>
  <si>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</si>
  <si>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</si>
  <si>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</si>
  <si>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</si>
  <si>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</si>
  <si>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</si>
  <si>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</si>
  <si>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</si>
  <si>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</si>
  <si>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</si>
  <si>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</si>
  <si>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</si>
  <si>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</si>
  <si>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</si>
  <si>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</si>
  <si>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</si>
  <si>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</si>
  <si>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</si>
  <si>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</si>
  <si>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</si>
  <si>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</si>
  <si>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</si>
  <si>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</si>
  <si>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</si>
  <si>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</si>
  <si>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</si>
  <si>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</si>
  <si>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</si>
  <si>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</si>
  <si>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</si>
  <si>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</si>
  <si>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</si>
  <si>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</si>
  <si>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</si>
  <si>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</si>
  <si>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</si>
  <si>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</si>
  <si>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</si>
  <si>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</si>
  <si>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</si>
  <si>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</si>
  <si>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</si>
  <si>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</si>
  <si>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</si>
  <si>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</si>
  <si>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</si>
  <si>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</si>
  <si>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</si>
  <si>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</si>
  <si>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</si>
  <si>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</si>
  <si>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</si>
  <si>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</si>
  <si>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</si>
  <si>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</si>
  <si>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</si>
  <si>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</si>
  <si>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</si>
  <si>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</si>
  <si>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</si>
  <si>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</si>
  <si>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</si>
  <si>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</si>
  <si>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</si>
  <si>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</si>
  <si>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</si>
  <si>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</si>
  <si>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</si>
  <si>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</si>
  <si>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</si>
  <si>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</si>
  <si>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</si>
  <si>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</si>
  <si>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</si>
  <si>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</si>
  <si>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</si>
  <si>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</si>
  <si>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</si>
  <si>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</si>
  <si>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</si>
  <si>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</si>
  <si>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</si>
  <si>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</si>
  <si>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</si>
  <si>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</si>
  <si>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</si>
  <si>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</si>
  <si>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</si>
  <si>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</si>
  <si>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</si>
  <si>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</si>
  <si>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</si>
  <si>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</si>
  <si>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</si>
  <si>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</si>
  <si>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</si>
  <si>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</si>
  <si>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</si>
  <si>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</si>
  <si>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</si>
  <si>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</si>
  <si>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</si>
  <si>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</si>
  <si>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</si>
  <si>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</si>
  <si>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</si>
  <si>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</si>
  <si>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</si>
  <si>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</si>
  <si>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</si>
  <si>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</si>
  <si>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</si>
  <si>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</si>
  <si>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</si>
  <si>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</si>
  <si>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</si>
  <si>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</si>
  <si>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</si>
  <si>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</si>
  <si>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</si>
  <si>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</si>
  <si>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</si>
  <si>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</si>
  <si>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</si>
  <si>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</si>
  <si>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</si>
  <si>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</si>
  <si>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</si>
  <si>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</si>
  <si>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</si>
  <si>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</si>
  <si>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</si>
  <si>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</si>
  <si>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</si>
  <si>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</si>
  <si>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</si>
  <si>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</si>
  <si>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</si>
  <si>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</si>
  <si>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</si>
  <si>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</si>
  <si>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</si>
  <si>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</si>
  <si>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</si>
  <si>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</si>
  <si>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</si>
  <si>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</si>
  <si>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</si>
  <si>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</si>
  <si>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</si>
  <si>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</si>
  <si>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</si>
  <si>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</si>
  <si>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</si>
  <si>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</si>
  <si>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</si>
  <si>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</si>
  <si>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</si>
  <si>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</si>
  <si>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</si>
  <si>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</si>
  <si>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</si>
  <si>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</si>
  <si>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</si>
  <si>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</si>
  <si>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</si>
  <si>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</si>
  <si>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</si>
  <si>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</si>
  <si>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</si>
  <si>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</si>
  <si>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</si>
  <si>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</si>
  <si>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</si>
  <si>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</si>
  <si>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</si>
  <si>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</si>
  <si>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</si>
  <si>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</si>
  <si>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</si>
  <si>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</si>
  <si>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</si>
  <si>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</si>
  <si>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</si>
  <si>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</si>
  <si>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</si>
  <si>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</si>
  <si>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</si>
  <si>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</si>
  <si>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</si>
  <si>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</si>
  <si>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</si>
  <si>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</si>
  <si>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</si>
  <si>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</si>
  <si>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</si>
  <si>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</si>
  <si>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</si>
  <si>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</si>
  <si>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</si>
  <si>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</si>
  <si>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</si>
  <si>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</si>
  <si>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</si>
  <si>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</si>
  <si>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</si>
  <si>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</si>
  <si>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</si>
  <si>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</si>
  <si>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</si>
  <si>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</si>
  <si>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</si>
  <si>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</si>
  <si>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</si>
  <si>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</si>
  <si>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</si>
  <si>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</si>
  <si>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</si>
  <si>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</si>
  <si>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</si>
  <si>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</si>
  <si>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</si>
  <si>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</si>
  <si>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</si>
  <si>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</si>
  <si>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</si>
  <si>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</si>
  <si>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</si>
  <si>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</si>
  <si>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</si>
  <si>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</si>
  <si>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</si>
  <si>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</si>
  <si>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</si>
  <si>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</si>
  <si>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</si>
  <si>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</si>
  <si>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</si>
  <si>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</si>
  <si>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</si>
  <si>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</si>
  <si>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</si>
  <si>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</si>
  <si>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</si>
  <si>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</si>
  <si>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</si>
  <si>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</si>
  <si>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</si>
  <si>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</si>
  <si>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</si>
  <si>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</si>
  <si>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</si>
  <si>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</si>
  <si>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</si>
  <si>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</si>
  <si>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</si>
  <si>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</si>
  <si>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</si>
  <si>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</si>
  <si>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</si>
  <si>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</si>
  <si>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</si>
  <si>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</si>
  <si>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</si>
  <si>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</si>
  <si>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</si>
  <si>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</si>
  <si>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</si>
  <si>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</si>
  <si>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</si>
  <si>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</si>
  <si>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</si>
  <si>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</si>
  <si>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</si>
  <si>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</si>
  <si>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</si>
  <si>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</si>
  <si>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</si>
  <si>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</si>
  <si>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</si>
  <si>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</si>
  <si>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</si>
  <si>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</si>
  <si>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</si>
  <si>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</si>
  <si>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</si>
  <si>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</si>
  <si>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</si>
  <si>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</si>
  <si>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</si>
  <si>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</si>
  <si>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</si>
  <si>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</si>
  <si>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</si>
  <si>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</si>
  <si>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</si>
  <si>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</si>
  <si>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</si>
  <si>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</si>
  <si>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</si>
  <si>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</si>
  <si>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</si>
  <si>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</si>
  <si>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</si>
  <si>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</si>
  <si>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</si>
  <si>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</si>
  <si>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</si>
  <si>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</si>
  <si>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</si>
  <si>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</si>
  <si>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</si>
  <si>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</si>
  <si>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</si>
  <si>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</si>
  <si>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</si>
  <si>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</si>
  <si>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</si>
  <si>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</si>
  <si>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</si>
  <si>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</si>
  <si>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</si>
  <si>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</si>
  <si>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</si>
  <si>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</si>
  <si>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</si>
  <si>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</si>
  <si>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</si>
  <si>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</si>
  <si>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</si>
  <si>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</si>
  <si>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</si>
  <si>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</si>
  <si>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</si>
  <si>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</si>
  <si>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</si>
  <si>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</si>
  <si>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</si>
  <si>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</si>
  <si>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</si>
  <si>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</si>
  <si>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</si>
  <si>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</si>
  <si>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</si>
  <si>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</si>
  <si>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</si>
  <si>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</si>
  <si>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</si>
  <si>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</si>
  <si>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</si>
  <si>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</si>
  <si>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</si>
  <si>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</si>
  <si>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</si>
  <si>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</si>
  <si>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</si>
  <si>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</si>
  <si>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</si>
  <si>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</si>
  <si>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</si>
  <si>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</si>
  <si>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</si>
  <si>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</si>
  <si>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</si>
  <si>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</si>
  <si>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</si>
  <si>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</si>
  <si>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</si>
  <si>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</si>
  <si>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</si>
  <si>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</si>
  <si>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</si>
  <si>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</si>
  <si>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</si>
  <si>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</si>
  <si>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</si>
  <si>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</si>
  <si>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</si>
  <si>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</si>
  <si>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</si>
  <si>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</si>
  <si>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</si>
  <si>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</si>
  <si>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</si>
  <si>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</si>
  <si>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</si>
  <si>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</si>
  <si>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</si>
  <si>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</si>
  <si>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</si>
  <si>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</si>
  <si>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</si>
  <si>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</si>
  <si>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</si>
  <si>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</si>
  <si>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</si>
  <si>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</si>
  <si>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</si>
  <si>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</si>
  <si>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</si>
  <si>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</si>
  <si>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</si>
  <si>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</si>
  <si>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</si>
  <si>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</si>
  <si>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</si>
  <si>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</si>
  <si>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</si>
  <si>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</si>
  <si>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</si>
  <si>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</si>
  <si>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</si>
  <si>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</si>
  <si>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</si>
  <si>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</si>
  <si>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</si>
  <si>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</si>
  <si>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</si>
  <si>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</si>
  <si>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</si>
  <si>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</si>
  <si>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</si>
  <si>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</si>
  <si>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</si>
  <si>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</si>
  <si>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</si>
  <si>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</si>
  <si>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</si>
  <si>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</si>
  <si>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</si>
  <si>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</si>
  <si>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</si>
  <si>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</si>
  <si>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</si>
  <si>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</si>
  <si>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</si>
  <si>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</si>
  <si>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</si>
  <si>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</si>
  <si>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</si>
  <si>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</si>
  <si>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</si>
  <si>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</si>
  <si>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</si>
  <si>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</si>
  <si>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</si>
  <si>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</si>
  <si>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</si>
  <si>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</si>
  <si>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</si>
  <si>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</si>
  <si>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</si>
  <si>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</si>
  <si>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</si>
  <si>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</si>
  <si>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</si>
  <si>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</si>
  <si>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</si>
  <si>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</si>
  <si>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</si>
  <si>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</si>
  <si>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</si>
  <si>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</si>
  <si>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</si>
  <si>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</si>
  <si>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</si>
  <si>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</si>
  <si>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</si>
  <si>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</si>
  <si>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</si>
  <si>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</si>
  <si>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</si>
  <si>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</si>
  <si>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</si>
  <si>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</si>
  <si>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</si>
  <si>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</si>
  <si>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</si>
  <si>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</si>
  <si>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</si>
  <si>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</si>
  <si>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</si>
  <si>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</si>
  <si>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</si>
  <si>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</si>
  <si>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</si>
  <si>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</si>
  <si>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</si>
  <si>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</si>
  <si>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</si>
  <si>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</si>
  <si>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</si>
  <si>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</si>
  <si>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</si>
  <si>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</si>
  <si>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</si>
  <si>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</si>
  <si>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</si>
  <si>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</si>
  <si>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</si>
  <si>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</si>
  <si>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</si>
  <si>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</si>
  <si>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</si>
  <si>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</si>
  <si>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</si>
  <si>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</si>
  <si>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</si>
  <si>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</si>
  <si>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</si>
  <si>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</si>
  <si>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</si>
  <si>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</si>
  <si>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</si>
  <si>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</si>
  <si>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</si>
  <si>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</si>
  <si>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</si>
  <si>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</si>
  <si>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</si>
  <si>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</si>
  <si>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</si>
  <si>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</si>
  <si>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</si>
  <si>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</si>
  <si>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</si>
  <si>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</si>
  <si>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</si>
  <si>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</si>
  <si>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</si>
  <si>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</si>
  <si>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</si>
  <si>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</si>
  <si>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</si>
  <si>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</si>
  <si>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</si>
  <si>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</si>
  <si>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</si>
  <si>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</si>
  <si>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</si>
  <si>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</si>
  <si>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</si>
  <si>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</si>
  <si>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</si>
  <si>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</si>
  <si>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</si>
  <si>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</si>
  <si>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</si>
  <si>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</si>
  <si>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</si>
  <si>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</si>
  <si>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</si>
  <si>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</si>
  <si>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</si>
  <si>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</si>
  <si>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</si>
  <si>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</si>
  <si>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</si>
  <si>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</si>
  <si>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</si>
  <si>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</si>
  <si>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</si>
  <si>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</si>
  <si>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</si>
  <si>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</si>
  <si>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</si>
  <si>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</si>
  <si>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</si>
  <si>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</si>
  <si>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</si>
  <si>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</si>
  <si>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</si>
  <si>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</si>
  <si>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</si>
  <si>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</si>
  <si>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</si>
  <si>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</si>
  <si>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</si>
  <si>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</si>
  <si>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</si>
  <si>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</si>
  <si>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</si>
  <si>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</si>
  <si>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</si>
  <si>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</si>
  <si>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</si>
  <si>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</si>
  <si>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</si>
  <si>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</si>
  <si>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</si>
  <si>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</si>
  <si>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</si>
  <si>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</si>
  <si>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</si>
  <si>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</si>
  <si>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</si>
  <si>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</si>
  <si>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</si>
  <si>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</si>
  <si>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</si>
  <si>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</si>
  <si>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</si>
  <si>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</si>
  <si>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</si>
  <si>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</si>
  <si>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</si>
  <si>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</si>
  <si>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</si>
  <si>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</si>
  <si>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</si>
  <si>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</si>
  <si>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</si>
  <si>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</si>
  <si>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</si>
  <si>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</si>
  <si>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</si>
  <si>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</si>
  <si>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</si>
  <si>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</si>
  <si>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</si>
  <si>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</si>
  <si>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</si>
  <si>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</si>
  <si>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</si>
  <si>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</si>
  <si>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</si>
  <si>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</si>
  <si>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</si>
  <si>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</si>
  <si>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</si>
  <si>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</si>
  <si>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</si>
  <si>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</si>
  <si>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</si>
  <si>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</si>
  <si>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</si>
  <si>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</si>
  <si>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</si>
  <si>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</si>
  <si>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</si>
  <si>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</si>
  <si>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</si>
  <si>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</si>
  <si>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</si>
  <si>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</si>
  <si>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</si>
  <si>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</si>
  <si>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</si>
  <si>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</si>
  <si>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</si>
  <si>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</si>
  <si>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</si>
  <si>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</si>
  <si>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</si>
  <si>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</si>
  <si>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</si>
  <si>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</si>
  <si>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</si>
  <si>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</si>
  <si>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</si>
  <si>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</si>
  <si>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</si>
  <si>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</si>
  <si>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</si>
  <si>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</si>
  <si>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</si>
  <si>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</si>
  <si>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</si>
  <si>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</si>
  <si>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</si>
  <si>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</si>
  <si>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</si>
  <si>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</si>
  <si>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</si>
  <si>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</si>
  <si>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</si>
  <si>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</si>
  <si>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</si>
  <si>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</si>
  <si>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</si>
  <si>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</si>
  <si>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</si>
  <si>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</si>
  <si>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</si>
  <si>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</si>
  <si>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</si>
  <si>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</si>
  <si>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</si>
  <si>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</si>
  <si>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</si>
  <si>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</si>
  <si>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</si>
  <si>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</si>
  <si>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</si>
  <si>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</si>
  <si>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</si>
  <si>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</si>
  <si>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</si>
  <si>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</si>
  <si>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</si>
  <si>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</si>
  <si>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</si>
  <si>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</si>
  <si>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</si>
  <si>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</si>
  <si>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</si>
  <si>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</si>
  <si>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</si>
  <si>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</si>
  <si>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</si>
  <si>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</si>
  <si>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</si>
  <si>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</si>
  <si>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</si>
  <si>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</si>
  <si>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</si>
  <si>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</si>
  <si>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</si>
  <si>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</si>
  <si>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</si>
  <si>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</si>
  <si>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</si>
  <si>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</si>
  <si>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</si>
  <si>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</si>
  <si>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</si>
  <si>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</si>
  <si>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</si>
  <si>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</si>
  <si>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</si>
  <si>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</si>
  <si>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</si>
  <si>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</si>
  <si>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</si>
  <si>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</si>
  <si>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</si>
  <si>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</si>
  <si>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</si>
  <si>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</si>
  <si>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</si>
  <si>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</si>
  <si>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</si>
  <si>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</si>
  <si>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</si>
  <si>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</si>
  <si>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</si>
  <si>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</si>
  <si>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</si>
  <si>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</si>
  <si>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</si>
  <si>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</si>
  <si>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</si>
  <si>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</si>
  <si>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</si>
  <si>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</si>
  <si>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</si>
  <si>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</si>
  <si>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</si>
  <si>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</si>
  <si>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</si>
  <si>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</si>
  <si>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</si>
  <si>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</si>
  <si>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</si>
  <si>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</si>
  <si>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</si>
  <si>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</si>
  <si>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</si>
  <si>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</si>
  <si>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</si>
  <si>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</si>
  <si>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</si>
  <si>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</si>
  <si>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</si>
  <si>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</si>
  <si>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</si>
  <si>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</si>
  <si>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</si>
  <si>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</si>
  <si>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</si>
  <si>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</si>
  <si>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</si>
  <si>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</si>
  <si>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</si>
  <si>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</si>
  <si>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</si>
  <si>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</si>
  <si>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</si>
  <si>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</si>
  <si>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</si>
  <si>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</si>
  <si>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</si>
  <si>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</si>
  <si>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</si>
  <si>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</si>
  <si>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</si>
  <si>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</si>
  <si>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</si>
  <si>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</si>
  <si>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</si>
  <si>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</si>
  <si>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</si>
  <si>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</si>
  <si>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</si>
  <si>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</si>
  <si>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</si>
  <si>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</si>
  <si>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</si>
  <si>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</si>
  <si>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</si>
  <si>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</si>
  <si>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</si>
  <si>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</si>
  <si>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</si>
  <si>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</si>
  <si>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</si>
  <si>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</si>
  <si>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</si>
  <si>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</si>
  <si>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</si>
  <si>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</si>
  <si>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</si>
  <si>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</si>
  <si>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</si>
  <si>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</si>
  <si>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</si>
  <si>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</si>
  <si>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</si>
  <si>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</si>
  <si>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</si>
  <si>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</si>
  <si>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</si>
  <si>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</si>
  <si>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</si>
  <si>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</si>
  <si>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</si>
  <si>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</si>
  <si>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</si>
  <si>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</si>
  <si>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</si>
  <si>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</si>
  <si>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</si>
  <si>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</si>
  <si>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</si>
  <si>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</si>
  <si>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</si>
  <si>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</si>
  <si>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</si>
  <si>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</si>
  <si>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</si>
  <si>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</si>
  <si>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</si>
  <si>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</si>
  <si>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</si>
  <si>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</si>
  <si>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</si>
  <si>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</si>
  <si>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</si>
  <si>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</si>
  <si>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</si>
  <si>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</si>
  <si>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</si>
  <si>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</si>
  <si>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</si>
  <si>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</si>
  <si>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</si>
  <si>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</si>
  <si>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</si>
  <si>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</si>
  <si>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</si>
  <si>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</si>
  <si>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</si>
  <si>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</si>
  <si>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</si>
  <si>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</si>
  <si>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</si>
  <si>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</si>
  <si>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</si>
  <si>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</si>
  <si>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</si>
  <si>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</si>
  <si>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</si>
  <si>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</si>
  <si>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</si>
  <si>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</si>
  <si>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</si>
  <si>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</si>
  <si>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</si>
  <si>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</si>
  <si>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</si>
  <si>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</si>
  <si>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</si>
  <si>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</si>
  <si>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</si>
  <si>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</si>
  <si>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</si>
  <si>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</si>
  <si>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</si>
  <si>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</si>
  <si>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</si>
  <si>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</si>
  <si>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</si>
  <si>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</si>
  <si>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</si>
  <si>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</si>
  <si>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</si>
  <si>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</si>
  <si>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</si>
  <si>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</si>
  <si>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</si>
  <si>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</si>
  <si>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</si>
  <si>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</si>
  <si>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</si>
  <si>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</si>
  <si>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</si>
  <si>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</si>
  <si>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</si>
  <si>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</si>
  <si>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</si>
  <si>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</si>
  <si>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</si>
  <si>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</si>
  <si>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</si>
  <si>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</si>
  <si>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</si>
  <si>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</si>
  <si>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</si>
  <si>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</si>
  <si>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</si>
  <si>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</si>
  <si>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</si>
  <si>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</si>
  <si>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</si>
  <si>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</si>
  <si>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</si>
  <si>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</si>
  <si>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</si>
  <si>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</si>
  <si>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</si>
  <si>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</si>
  <si>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</si>
  <si>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</si>
  <si>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</si>
  <si>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</si>
  <si>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</si>
  <si>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</si>
  <si>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</si>
  <si>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</si>
  <si>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</si>
  <si>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</si>
  <si>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</si>
  <si>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</si>
  <si>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</si>
  <si>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</si>
  <si>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</si>
  <si>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</si>
  <si>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</si>
  <si>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</si>
  <si>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</si>
  <si>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</si>
  <si>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</si>
  <si>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</si>
  <si>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</si>
  <si>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</si>
  <si>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</si>
  <si>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</si>
  <si>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</si>
  <si>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</si>
  <si>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</si>
  <si>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</si>
  <si>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</si>
  <si>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</si>
  <si>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</si>
  <si>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</si>
  <si>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</si>
  <si>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</si>
  <si>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</si>
  <si>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</si>
  <si>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</si>
  <si>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</si>
  <si>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</si>
  <si>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</si>
  <si>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</si>
  <si>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</si>
  <si>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</si>
  <si>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</si>
  <si>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</si>
  <si>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</si>
  <si>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</si>
  <si>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</si>
  <si>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</si>
  <si>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</si>
  <si>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</si>
  <si>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</si>
  <si>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</si>
  <si>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</si>
  <si>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</si>
  <si>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</si>
  <si>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</si>
  <si>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</si>
  <si>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</si>
  <si>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</si>
  <si>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</si>
  <si>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</si>
  <si>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</si>
  <si>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</si>
  <si>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</si>
  <si>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</si>
  <si>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</si>
  <si>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</si>
  <si>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</si>
  <si>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</si>
  <si>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</si>
  <si>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</si>
  <si>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</si>
  <si>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</si>
  <si>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</si>
  <si>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</si>
  <si>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</si>
  <si>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</si>
  <si>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</si>
  <si>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</si>
  <si>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</si>
  <si>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</si>
  <si>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</si>
  <si>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</si>
  <si>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</si>
  <si>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</si>
  <si>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</si>
  <si>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</si>
  <si>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</si>
  <si>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</si>
  <si>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</si>
  <si>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</si>
  <si>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</si>
  <si>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</si>
  <si>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</si>
  <si>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</si>
  <si>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</si>
  <si>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</si>
  <si>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</si>
  <si>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</si>
  <si>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</si>
  <si>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</si>
  <si>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</si>
  <si>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</si>
  <si>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</si>
  <si>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</si>
  <si>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</si>
  <si>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</si>
  <si>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</si>
  <si>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</si>
  <si>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</si>
  <si>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</si>
  <si>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</si>
  <si>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</si>
  <si>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</si>
  <si>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</si>
  <si>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</si>
  <si>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</si>
  <si>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</si>
  <si>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</si>
  <si>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</si>
  <si>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</si>
  <si>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</si>
  <si>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</si>
  <si>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</si>
  <si>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</si>
  <si>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</si>
  <si>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</si>
  <si>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</si>
  <si>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</si>
  <si>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</si>
  <si>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</si>
  <si>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</si>
  <si>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</si>
  <si>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</si>
  <si>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</si>
  <si>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</si>
  <si>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</si>
  <si>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</si>
  <si>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</si>
  <si>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</si>
  <si>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</si>
  <si>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</si>
  <si>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</si>
  <si>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</si>
  <si>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</si>
  <si>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</si>
  <si>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</si>
  <si>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</si>
  <si>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</si>
  <si>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</si>
  <si>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</si>
  <si>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</si>
  <si>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</si>
  <si>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</si>
  <si>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</si>
  <si>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</si>
  <si>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</si>
  <si>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</si>
  <si>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</si>
  <si>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</si>
  <si>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</si>
  <si>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</si>
  <si>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</si>
  <si>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</si>
  <si>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</si>
  <si>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</si>
  <si>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</si>
  <si>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</si>
  <si>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</si>
  <si>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</si>
  <si>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</si>
  <si>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</si>
  <si>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</si>
  <si>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</si>
  <si>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</si>
  <si>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</si>
  <si>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</si>
  <si>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</si>
  <si>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</si>
  <si>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</si>
  <si>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</si>
  <si>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</si>
  <si>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</si>
  <si>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</si>
  <si>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</si>
  <si>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</si>
  <si>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</si>
  <si>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</si>
  <si>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</si>
  <si>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</si>
  <si>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</si>
  <si>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</si>
  <si>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</si>
  <si>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</si>
  <si>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</si>
  <si>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</si>
  <si>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</si>
  <si>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</si>
  <si>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</si>
  <si>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</si>
  <si>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</si>
  <si>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</si>
  <si>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</si>
  <si>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</si>
  <si>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</si>
  <si>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</si>
  <si>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</si>
  <si>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</si>
  <si>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</si>
  <si>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</si>
  <si>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</si>
  <si>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</si>
  <si>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</si>
  <si>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</si>
  <si>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</si>
  <si>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</si>
  <si>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</si>
  <si>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</si>
  <si>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</si>
  <si>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</si>
  <si>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</si>
  <si>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</si>
  <si>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</si>
  <si>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</si>
  <si>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</si>
  <si>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</si>
  <si>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</si>
  <si>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</si>
  <si>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</si>
  <si>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</si>
  <si>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</si>
  <si>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</si>
  <si>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</si>
  <si>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</si>
  <si>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</si>
  <si>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</si>
  <si>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</si>
  <si>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</si>
  <si>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</si>
  <si>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</si>
  <si>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</si>
  <si>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</si>
  <si>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</si>
  <si>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</si>
  <si>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</si>
  <si>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</si>
  <si>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</si>
  <si>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</si>
  <si>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</si>
  <si>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</si>
  <si>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</si>
  <si>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</si>
  <si>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</si>
  <si>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</si>
  <si>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</si>
  <si>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</si>
  <si>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</si>
  <si>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</si>
  <si>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</si>
  <si>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</si>
  <si>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</si>
  <si>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</si>
  <si>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</si>
  <si>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</si>
  <si>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</si>
  <si>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</si>
  <si>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</si>
  <si>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</si>
  <si>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</si>
  <si>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</si>
  <si>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</si>
  <si>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</si>
  <si>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</si>
  <si>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</si>
  <si>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</si>
  <si>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</si>
  <si>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</si>
  <si>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</si>
  <si>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</si>
  <si>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</si>
  <si>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</si>
  <si>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</si>
  <si>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</si>
  <si>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</si>
  <si>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</si>
  <si>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</si>
  <si>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</si>
  <si>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</si>
  <si>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</si>
  <si>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</si>
  <si>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</si>
  <si>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</si>
  <si>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</si>
  <si>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</si>
  <si>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</si>
  <si>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</si>
  <si>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</si>
  <si>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</si>
  <si>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</si>
  <si>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</si>
  <si>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</si>
  <si>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</si>
  <si>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</si>
  <si>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</si>
  <si>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</si>
  <si>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</si>
  <si>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</si>
  <si>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</si>
  <si>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</si>
  <si>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</si>
  <si>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</si>
  <si>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</si>
  <si>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</si>
  <si>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</si>
  <si>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</si>
  <si>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</si>
  <si>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</si>
  <si>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</si>
  <si>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</si>
  <si>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</si>
  <si>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</si>
  <si>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</si>
  <si>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</si>
  <si>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</si>
  <si>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</si>
  <si>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</si>
  <si>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</si>
  <si>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</si>
  <si>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</si>
  <si>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</si>
  <si>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</si>
  <si>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</si>
  <si>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</si>
  <si>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</si>
  <si>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</si>
  <si>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</si>
  <si>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</si>
  <si>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</si>
  <si>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</si>
  <si>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</si>
  <si>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</si>
  <si>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</si>
  <si>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</si>
  <si>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</si>
  <si>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</si>
  <si>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</si>
  <si>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</si>
  <si>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</si>
  <si>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</si>
  <si>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</si>
  <si>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</si>
  <si>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</si>
  <si>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</si>
  <si>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</si>
  <si>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</si>
  <si>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</si>
  <si>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</si>
  <si>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</si>
  <si>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</si>
  <si>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</si>
  <si>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</si>
  <si>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</si>
  <si>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</si>
  <si>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</si>
  <si>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</si>
  <si>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</si>
  <si>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</si>
  <si>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</si>
  <si>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</si>
  <si>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</si>
  <si>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</si>
  <si>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</si>
  <si>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</si>
  <si>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</si>
  <si>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</si>
  <si>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</si>
  <si>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</si>
  <si>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</si>
  <si>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</si>
  <si>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</si>
  <si>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</si>
  <si>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</si>
  <si>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</si>
  <si>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</si>
  <si>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</si>
  <si>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</si>
  <si>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</si>
  <si>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</si>
  <si>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</si>
  <si>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</si>
  <si>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</si>
  <si>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</si>
  <si>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</si>
  <si>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</si>
  <si>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</si>
  <si>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</si>
  <si>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</si>
  <si>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</si>
  <si>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</si>
  <si>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</si>
  <si>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</si>
  <si>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</si>
  <si>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</si>
  <si>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</si>
  <si>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</si>
  <si>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</si>
  <si>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</si>
  <si>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</si>
  <si>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</si>
  <si>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</si>
  <si>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</si>
  <si>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</si>
  <si>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</si>
  <si>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</si>
  <si>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</si>
  <si>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</si>
  <si>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</si>
  <si>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</si>
  <si>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</si>
  <si>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</si>
  <si>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</si>
  <si>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</si>
  <si>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</si>
  <si>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</si>
  <si>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</si>
  <si>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</si>
  <si>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</si>
  <si>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</si>
  <si>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</si>
  <si>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</si>
  <si>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</si>
  <si>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</si>
  <si>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</si>
  <si>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</si>
  <si>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</si>
  <si>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</si>
  <si>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</si>
  <si>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</si>
  <si>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</si>
  <si>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</si>
  <si>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</si>
  <si>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</si>
  <si>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</si>
  <si>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</si>
  <si>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</si>
  <si>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</si>
  <si>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</si>
  <si>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</si>
  <si>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</si>
  <si>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</si>
  <si>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</si>
  <si>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</si>
  <si>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</si>
  <si>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</si>
  <si>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</si>
  <si>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</si>
  <si>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</si>
  <si>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</si>
  <si>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</si>
  <si>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</si>
  <si>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</si>
  <si>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</si>
  <si>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</si>
  <si>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</si>
  <si>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</si>
  <si>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</si>
  <si>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</si>
  <si>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</si>
  <si>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</si>
  <si>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</si>
  <si>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</si>
  <si>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</si>
  <si>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</si>
  <si>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</si>
  <si>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</si>
  <si>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</si>
  <si>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</si>
  <si>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</si>
  <si>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</si>
  <si>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</si>
  <si>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</si>
  <si>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</si>
  <si>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</si>
  <si>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</si>
  <si>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</si>
  <si>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</si>
  <si>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</si>
  <si>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</si>
  <si>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</si>
  <si>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</si>
  <si>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</si>
  <si>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</si>
  <si>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</si>
  <si>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</si>
  <si>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</si>
  <si>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</si>
  <si>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</si>
  <si>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</si>
  <si>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</si>
  <si>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</si>
  <si>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</si>
  <si>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</si>
  <si>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</si>
  <si>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</si>
  <si>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</si>
  <si>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</si>
  <si>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</si>
  <si>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</si>
  <si>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</si>
  <si>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</si>
  <si>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</si>
  <si>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</si>
  <si>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</si>
  <si>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</si>
  <si>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</si>
  <si>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</si>
  <si>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</si>
  <si>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</si>
  <si>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</si>
  <si>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</si>
  <si>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</si>
  <si>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</si>
  <si>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</si>
  <si>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</si>
  <si>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</si>
  <si>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</si>
  <si>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</si>
  <si>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</si>
  <si>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</si>
  <si>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</si>
  <si>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</si>
  <si>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</si>
  <si>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</si>
  <si>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</si>
  <si>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</si>
  <si>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</si>
  <si>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</si>
  <si>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</si>
  <si>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</si>
  <si>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</si>
  <si>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</si>
  <si>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</si>
  <si>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</si>
  <si>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</si>
  <si>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</si>
  <si>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</si>
  <si>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</si>
  <si>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</si>
  <si>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</si>
  <si>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</si>
  <si>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</si>
  <si>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</si>
  <si>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</si>
  <si>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</si>
  <si>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</si>
  <si>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</si>
  <si>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</si>
  <si>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</si>
  <si>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</si>
  <si>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</si>
  <si>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</si>
  <si>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</si>
  <si>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</si>
  <si>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</si>
  <si>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</si>
  <si>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</si>
  <si>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</si>
  <si>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</si>
  <si>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</si>
  <si>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</si>
  <si>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</si>
  <si>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</si>
  <si>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</si>
  <si>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</si>
  <si>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</si>
  <si>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</si>
  <si>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</si>
  <si>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</si>
  <si>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</si>
  <si>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</si>
  <si>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</si>
  <si>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</si>
  <si>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</si>
  <si>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</si>
  <si>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</si>
  <si>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</si>
  <si>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</si>
  <si>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</si>
  <si>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</si>
  <si>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</si>
  <si>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</si>
  <si>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</si>
  <si>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</si>
  <si>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</si>
  <si>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</si>
  <si>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</si>
  <si>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</si>
  <si>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</si>
  <si>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</si>
  <si>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</si>
  <si>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</si>
  <si>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</si>
  <si>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</si>
  <si>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</si>
  <si>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</si>
  <si>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</si>
  <si>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</si>
  <si>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</si>
  <si>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</si>
  <si>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</si>
  <si>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</si>
  <si>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</si>
  <si>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</si>
  <si>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</si>
  <si>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</si>
  <si>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</si>
  <si>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</si>
  <si>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</si>
  <si>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</si>
  <si>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</si>
  <si>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</si>
  <si>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</si>
  <si>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</si>
  <si>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</si>
  <si>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</si>
  <si>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</si>
  <si>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</si>
  <si>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</si>
  <si>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</si>
  <si>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</si>
  <si>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</si>
  <si>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</si>
  <si>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</si>
  <si>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</si>
  <si>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</si>
  <si>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</si>
  <si>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</si>
  <si>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</si>
  <si>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</si>
  <si>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</si>
  <si>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</si>
  <si>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</si>
  <si>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</si>
  <si>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</si>
  <si>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</si>
  <si>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</si>
  <si>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</si>
  <si>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</si>
  <si>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</si>
  <si>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</si>
  <si>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</si>
  <si>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</si>
  <si>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</si>
  <si>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</si>
  <si>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</si>
  <si>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</si>
  <si>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</si>
  <si>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</si>
  <si>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</si>
  <si>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</si>
  <si>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</si>
  <si>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</si>
  <si>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</si>
  <si>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</si>
  <si>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</si>
  <si>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</si>
  <si>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</si>
  <si>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</si>
  <si>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</si>
  <si>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</si>
  <si>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</si>
  <si>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</si>
  <si>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</si>
  <si>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</si>
  <si>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</si>
  <si>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</si>
  <si>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</si>
  <si>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</si>
  <si>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</si>
  <si>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</si>
  <si>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</si>
  <si>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</si>
  <si>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</si>
  <si>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</si>
  <si>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</si>
  <si>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</si>
  <si>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</si>
  <si>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</si>
  <si>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</si>
  <si>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</si>
  <si>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</si>
  <si>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</si>
  <si>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</si>
  <si>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</si>
  <si>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</si>
  <si>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</si>
  <si>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</si>
  <si>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</si>
  <si>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</si>
  <si>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</si>
  <si>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</si>
  <si>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</si>
  <si>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</si>
  <si>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</si>
  <si>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</si>
  <si>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</si>
  <si>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</si>
  <si>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</si>
  <si>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</si>
  <si>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</si>
  <si>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</si>
  <si>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</si>
  <si>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</si>
  <si>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</si>
  <si>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</si>
  <si>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</si>
  <si>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</si>
  <si>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</si>
  <si>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</si>
  <si>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</si>
  <si>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</si>
  <si>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</si>
  <si>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</si>
  <si>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</si>
  <si>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</si>
  <si>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</si>
  <si>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</si>
  <si>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</si>
  <si>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</si>
  <si>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</si>
  <si>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</si>
  <si>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</si>
  <si>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</si>
  <si>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</si>
  <si>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</si>
  <si>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</si>
  <si>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</si>
  <si>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</si>
  <si>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</si>
  <si>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</si>
  <si>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</si>
  <si>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</si>
  <si>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</si>
  <si>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</si>
  <si>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</si>
  <si>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</si>
  <si>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</si>
  <si>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</si>
  <si>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</si>
  <si>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</si>
  <si>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</si>
  <si>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</si>
  <si>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</si>
  <si>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</si>
  <si>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</si>
  <si>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</si>
  <si>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</si>
  <si>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</si>
  <si>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</si>
  <si>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</si>
  <si>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</si>
  <si>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</si>
  <si>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</si>
  <si>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</si>
  <si>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</si>
  <si>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</si>
  <si>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</si>
  <si>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</si>
  <si>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</si>
  <si>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</si>
  <si>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</si>
  <si>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</si>
  <si>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</si>
  <si>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</si>
  <si>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</si>
  <si>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</si>
  <si>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</si>
  <si>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</si>
  <si>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</si>
  <si>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</si>
  <si>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</si>
  <si>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</si>
  <si>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</si>
  <si>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</si>
  <si>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</si>
  <si>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</si>
  <si>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</si>
  <si>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</si>
  <si>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</si>
  <si>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</si>
  <si>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</si>
  <si>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</si>
  <si>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</si>
  <si>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</si>
  <si>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</si>
  <si>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</si>
  <si>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</si>
  <si>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</si>
  <si>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</si>
  <si>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</si>
  <si>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</si>
  <si>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</si>
  <si>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</si>
  <si>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</si>
  <si>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</si>
  <si>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</si>
  <si>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</si>
  <si>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</si>
  <si>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</si>
  <si>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</si>
  <si>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</si>
  <si>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</si>
  <si>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</si>
  <si>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</si>
  <si>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</si>
  <si>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</si>
  <si>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</si>
  <si>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</si>
  <si>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</si>
  <si>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</si>
  <si>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</si>
  <si>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</si>
  <si>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</si>
  <si>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</si>
  <si>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</si>
  <si>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</si>
  <si>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</si>
  <si>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</si>
  <si>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</si>
  <si>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</si>
  <si>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</si>
  <si>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</si>
  <si>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</si>
  <si>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</si>
  <si>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</si>
  <si>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</si>
  <si>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</si>
  <si>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</si>
  <si>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</si>
  <si>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</si>
  <si>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</si>
  <si>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</si>
  <si>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</si>
  <si>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</si>
  <si>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</si>
  <si>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</si>
  <si>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</si>
  <si>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</si>
  <si>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</si>
  <si>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</si>
  <si>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</si>
  <si>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</si>
  <si>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</si>
  <si>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</si>
  <si>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</si>
  <si>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</si>
  <si>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</si>
  <si>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</si>
  <si>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</si>
  <si>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</si>
  <si>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</si>
  <si>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</si>
  <si>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</si>
  <si>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</si>
  <si>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</si>
  <si>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</si>
  <si>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</si>
  <si>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</si>
  <si>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</si>
  <si>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</si>
  <si>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</si>
  <si>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</si>
  <si>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</si>
  <si>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</si>
  <si>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</si>
  <si>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</si>
  <si>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</si>
  <si>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</si>
  <si>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</si>
  <si>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</si>
  <si>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</si>
  <si>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</si>
  <si>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</si>
  <si>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</si>
  <si>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</si>
  <si>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</si>
  <si>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</si>
  <si>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</si>
  <si>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</si>
  <si>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</si>
  <si>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</si>
  <si>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</si>
  <si>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</si>
  <si>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</si>
  <si>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</si>
  <si>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</si>
  <si>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</si>
  <si>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</si>
  <si>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</si>
  <si>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</si>
  <si>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</si>
  <si>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</si>
  <si>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</si>
  <si>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</si>
  <si>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</si>
  <si>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</si>
  <si>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</si>
  <si>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</si>
  <si>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</si>
  <si>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</si>
  <si>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</si>
  <si>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</si>
  <si>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</si>
  <si>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</si>
  <si>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</si>
  <si>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</si>
  <si>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</si>
  <si>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</si>
  <si>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</si>
  <si>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</si>
  <si>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</si>
  <si>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</si>
  <si>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</si>
  <si>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</si>
  <si>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</si>
  <si>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</si>
  <si>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</si>
  <si>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</si>
  <si>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</si>
  <si>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</si>
  <si>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</si>
  <si>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</si>
  <si>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</si>
  <si>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</si>
  <si>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</si>
  <si>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</si>
  <si>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</si>
  <si>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</si>
  <si>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</si>
  <si>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</si>
  <si>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</si>
  <si>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</si>
  <si>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</si>
  <si>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</si>
  <si>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</si>
  <si>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</si>
  <si>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</si>
  <si>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</si>
  <si>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</si>
  <si>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</si>
  <si>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</si>
  <si>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</si>
  <si>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</si>
  <si>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</si>
  <si>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</si>
  <si>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</si>
  <si>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</si>
  <si>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</si>
  <si>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</si>
  <si>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</si>
  <si>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</si>
  <si>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</si>
  <si>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</si>
  <si>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</si>
  <si>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</si>
  <si>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</si>
  <si>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</si>
  <si>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</si>
  <si>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</si>
  <si>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</si>
  <si>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</si>
  <si>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</si>
  <si>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</si>
  <si>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</si>
  <si>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</si>
  <si>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</si>
  <si>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</si>
  <si>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</si>
  <si>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</si>
  <si>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</si>
  <si>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</si>
  <si>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</si>
  <si>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</si>
  <si>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</si>
  <si>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</si>
  <si>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</si>
  <si>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</si>
  <si>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</si>
  <si>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</si>
  <si>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</si>
  <si>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</si>
  <si>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</si>
  <si>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</si>
  <si>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</si>
  <si>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</si>
  <si>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</si>
  <si>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</si>
  <si>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</si>
  <si>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</si>
  <si>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</si>
  <si>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</si>
  <si>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</si>
  <si>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</si>
  <si>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</si>
  <si>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</si>
  <si>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</si>
  <si>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</si>
  <si>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</si>
  <si>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</si>
  <si>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</si>
  <si>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</si>
  <si>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</si>
  <si>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</si>
  <si>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</si>
  <si>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</si>
  <si>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</si>
  <si>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</si>
  <si>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</si>
  <si>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</si>
  <si>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</si>
  <si>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</si>
  <si>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</si>
  <si>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</si>
  <si>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</si>
  <si>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</si>
  <si>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</si>
  <si>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</si>
  <si>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</si>
  <si>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</si>
  <si>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</si>
  <si>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</si>
  <si>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</si>
  <si>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</si>
  <si>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</si>
  <si>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</si>
  <si>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</si>
  <si>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</si>
  <si>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</si>
  <si>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</si>
  <si>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</si>
  <si>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</si>
  <si>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</si>
  <si>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</si>
  <si>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</si>
  <si>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</si>
  <si>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</si>
  <si>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</si>
  <si>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</si>
  <si>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</si>
  <si>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</si>
  <si>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</si>
  <si>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</si>
  <si>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</si>
  <si>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</si>
  <si>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</si>
  <si>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</si>
  <si>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</si>
  <si>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</si>
  <si>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</si>
  <si>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</si>
  <si>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</si>
  <si>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</si>
  <si>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</si>
  <si>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</si>
  <si>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</si>
  <si>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</si>
  <si>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</si>
  <si>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</si>
  <si>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</si>
  <si>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</si>
  <si>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</si>
  <si>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</si>
  <si>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</si>
  <si>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</si>
  <si>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</si>
  <si>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</si>
  <si>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</si>
  <si>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</si>
  <si>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</si>
  <si>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</si>
  <si>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</si>
  <si>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</si>
  <si>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</si>
  <si>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</si>
  <si>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</si>
  <si>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</si>
  <si>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</si>
  <si>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</si>
  <si>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</si>
  <si>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</si>
  <si>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</si>
  <si>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</si>
  <si>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</si>
  <si>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</si>
  <si>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</si>
  <si>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</si>
  <si>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</si>
  <si>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</si>
  <si>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</si>
  <si>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</si>
  <si>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</si>
  <si>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</si>
  <si>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</si>
  <si>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</si>
  <si>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</si>
  <si>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</si>
  <si>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</si>
  <si>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</si>
  <si>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</si>
  <si>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</si>
  <si>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</si>
  <si>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</si>
  <si>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</si>
  <si>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</si>
  <si>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</si>
  <si>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</si>
  <si>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</si>
  <si>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</si>
  <si>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</si>
  <si>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</si>
  <si>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</si>
  <si>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</si>
  <si>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</si>
  <si>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</si>
  <si>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</si>
  <si>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</si>
  <si>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</si>
  <si>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</si>
  <si>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</si>
  <si>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</si>
  <si>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</si>
  <si>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</si>
  <si>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</si>
  <si>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</si>
  <si>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</si>
  <si>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</si>
  <si>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</si>
  <si>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</si>
  <si>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</si>
  <si>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</si>
  <si>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</si>
  <si>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</si>
  <si>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</si>
  <si>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</si>
  <si>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</si>
  <si>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</si>
  <si>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</si>
  <si>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</si>
  <si>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</si>
  <si>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</si>
  <si>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</si>
  <si>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</si>
  <si>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</si>
  <si>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</si>
  <si>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</si>
  <si>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</si>
  <si>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</si>
  <si>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</si>
  <si>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</si>
  <si>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</si>
  <si>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</si>
  <si>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</si>
  <si>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</si>
  <si>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</si>
  <si>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</si>
  <si>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</si>
  <si>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</si>
  <si>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</si>
  <si>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</si>
  <si>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</si>
  <si>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</si>
  <si>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</si>
  <si>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</si>
  <si>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</si>
  <si>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</si>
  <si>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</si>
  <si>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</si>
  <si>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</si>
  <si>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</si>
  <si>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</si>
  <si>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</si>
  <si>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</si>
  <si>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</si>
  <si>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</si>
  <si>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</si>
  <si>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</si>
  <si>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</si>
  <si>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</si>
  <si>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</si>
  <si>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</si>
  <si>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</si>
  <si>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</si>
  <si>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</si>
  <si>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</si>
  <si>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</si>
  <si>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</si>
  <si>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</si>
  <si>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</si>
  <si>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</si>
  <si>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</si>
  <si>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</si>
  <si>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</si>
  <si>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</si>
  <si>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</si>
  <si>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</si>
  <si>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</si>
  <si>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</si>
  <si>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</si>
  <si>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</si>
  <si>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</si>
  <si>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</si>
  <si>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</si>
  <si>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</si>
  <si>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</si>
  <si>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</si>
  <si>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</si>
  <si>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</si>
  <si>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</si>
  <si>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</si>
  <si>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</si>
  <si>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</si>
  <si>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</si>
  <si>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</si>
  <si>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</si>
  <si>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</si>
  <si>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</si>
  <si>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</si>
  <si>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</si>
  <si>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</si>
  <si>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</si>
  <si>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</si>
  <si>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</si>
  <si>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</si>
  <si>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</si>
  <si>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</si>
  <si>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</si>
  <si>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</si>
  <si>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</si>
  <si>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</si>
  <si>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</si>
  <si>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</si>
  <si>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</si>
  <si>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</si>
  <si>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</si>
  <si>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</si>
  <si>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</si>
  <si>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</si>
  <si>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</si>
  <si>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</si>
  <si>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</si>
  <si>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</si>
  <si>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</si>
  <si>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</si>
  <si>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</si>
  <si>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</si>
  <si>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</si>
  <si>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</si>
  <si>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</si>
  <si>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</si>
  <si>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</si>
  <si>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</si>
  <si>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</si>
  <si>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</si>
  <si>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</si>
  <si>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</si>
  <si>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</si>
  <si>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</si>
  <si>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</si>
  <si>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</si>
  <si>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</si>
  <si>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</si>
  <si>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</si>
  <si>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</si>
  <si>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</si>
  <si>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</si>
  <si>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</si>
  <si>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</si>
  <si>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</si>
  <si>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</si>
  <si>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</si>
  <si>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</si>
  <si>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</si>
  <si>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</si>
  <si>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</si>
  <si>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</si>
  <si>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</si>
  <si>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</si>
  <si>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</si>
  <si>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</si>
  <si>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</si>
  <si>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</si>
  <si>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</si>
  <si>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</si>
  <si>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</si>
  <si>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</si>
  <si>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</si>
  <si>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</si>
  <si>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</si>
  <si>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</si>
  <si>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</si>
  <si>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</si>
  <si>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</si>
  <si>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</si>
  <si>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</si>
  <si>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</si>
  <si>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</si>
  <si>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</si>
  <si>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</si>
  <si>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</si>
  <si>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</si>
  <si>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</si>
  <si>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</si>
  <si>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</si>
  <si>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</si>
  <si>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</si>
  <si>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</si>
  <si>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</si>
  <si>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</si>
  <si>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</si>
  <si>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</si>
  <si>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</si>
  <si>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</si>
  <si>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</si>
  <si>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</si>
  <si>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</si>
  <si>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</si>
  <si>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</si>
  <si>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</si>
  <si>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</si>
  <si>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</si>
  <si>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</si>
  <si>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</si>
  <si>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</si>
  <si>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</si>
  <si>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</si>
  <si>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</si>
  <si>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</si>
  <si>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</si>
  <si>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</si>
  <si>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</si>
  <si>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</si>
  <si>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</si>
  <si>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</si>
  <si>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</si>
  <si>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</si>
  <si>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</si>
  <si>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</si>
  <si>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</si>
  <si>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</si>
  <si>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</si>
  <si>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</si>
  <si>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</si>
  <si>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</si>
  <si>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</si>
  <si>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</si>
  <si>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</si>
  <si>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</si>
  <si>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</si>
  <si>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</si>
  <si>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</si>
  <si>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</si>
  <si>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</si>
  <si>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</si>
  <si>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</si>
  <si>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</si>
  <si>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</si>
  <si>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</si>
  <si>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</si>
  <si>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</si>
  <si>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</si>
  <si>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</si>
  <si>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</si>
  <si>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</si>
  <si>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</si>
  <si>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</si>
  <si>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</si>
  <si>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</si>
  <si>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</si>
  <si>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</si>
  <si>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</si>
  <si>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</si>
  <si>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</si>
  <si>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</si>
  <si>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</si>
  <si>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</si>
  <si>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</si>
  <si>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</si>
  <si>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</si>
  <si>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</si>
  <si>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</si>
  <si>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</si>
  <si>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</si>
  <si>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</si>
  <si>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</si>
  <si>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</si>
  <si>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</si>
  <si>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</si>
  <si>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</si>
  <si>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</si>
  <si>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</si>
  <si>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</si>
  <si>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</si>
  <si>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</si>
  <si>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</si>
  <si>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</si>
  <si>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</si>
  <si>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</si>
  <si>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</si>
  <si>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</si>
  <si>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</si>
  <si>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</si>
  <si>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</si>
  <si>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</si>
  <si>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</si>
  <si>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</si>
  <si>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</si>
  <si>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</si>
  <si>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</si>
  <si>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</si>
  <si>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</si>
  <si>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</si>
  <si>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</si>
  <si>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</si>
  <si>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</si>
  <si>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</si>
  <si>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</si>
  <si>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</si>
  <si>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</si>
  <si>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</si>
  <si>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</si>
  <si>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</si>
  <si>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</si>
  <si>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</si>
  <si>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</si>
  <si>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</si>
  <si>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</si>
  <si>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</si>
  <si>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</si>
  <si>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</si>
  <si>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</si>
  <si>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</si>
  <si>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</si>
  <si>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</si>
  <si>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</si>
  <si>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</si>
  <si>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</si>
  <si>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</si>
  <si>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</si>
  <si>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</si>
  <si>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</si>
  <si>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</si>
  <si>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</si>
  <si>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</si>
  <si>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</si>
  <si>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</si>
  <si>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</si>
  <si>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</si>
  <si>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</si>
  <si>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</si>
  <si>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</si>
  <si>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</si>
  <si>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</si>
  <si>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</si>
  <si>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</si>
  <si>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</si>
  <si>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</si>
  <si>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</si>
  <si>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</si>
  <si>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</si>
  <si>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</si>
  <si>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</si>
  <si>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</si>
  <si>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</si>
  <si>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</si>
  <si>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</si>
  <si>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</si>
  <si>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</si>
  <si>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</si>
  <si>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</si>
  <si>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</si>
  <si>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</si>
  <si>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</si>
  <si>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</si>
  <si>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</si>
  <si>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</si>
  <si>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</si>
  <si>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</si>
  <si>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</si>
  <si>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</si>
  <si>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</si>
  <si>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</si>
  <si>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</si>
  <si>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</si>
  <si>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</si>
  <si>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</si>
  <si>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</si>
  <si>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</si>
  <si>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</si>
  <si>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</si>
  <si>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</si>
  <si>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</si>
  <si>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</si>
  <si>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</si>
  <si>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</si>
  <si>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</si>
  <si>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</si>
  <si>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</si>
  <si>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</si>
  <si>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</si>
  <si>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</si>
  <si>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</si>
  <si>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</si>
  <si>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</si>
  <si>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</si>
  <si>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</si>
  <si>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</si>
  <si>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</si>
  <si>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</si>
  <si>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</si>
  <si>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</si>
  <si>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</si>
  <si>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</si>
  <si>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</si>
  <si>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</si>
  <si>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</si>
  <si>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</si>
  <si>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</si>
  <si>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</si>
  <si>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</si>
  <si>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</si>
  <si>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</si>
  <si>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</si>
  <si>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</si>
  <si>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</si>
  <si>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</si>
  <si>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</si>
  <si>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</si>
  <si>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</si>
  <si>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</si>
  <si>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</si>
  <si>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</si>
  <si>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</si>
  <si>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</si>
  <si>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</si>
  <si>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</si>
  <si>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</si>
  <si>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</si>
  <si>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</si>
  <si>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</si>
  <si>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</si>
  <si>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</si>
  <si>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</si>
  <si>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</si>
  <si>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</si>
  <si>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</si>
  <si>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</si>
  <si>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</si>
  <si>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</si>
  <si>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</si>
  <si>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</si>
  <si>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</si>
  <si>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</si>
  <si>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</si>
  <si>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</si>
  <si>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</si>
  <si>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</si>
  <si>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</si>
  <si>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</si>
  <si>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</si>
  <si>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</si>
  <si>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</si>
  <si>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</si>
  <si>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</si>
  <si>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</si>
  <si>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</si>
  <si>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</si>
  <si>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</si>
  <si>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</si>
  <si>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</si>
  <si>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</si>
  <si>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</si>
  <si>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</si>
  <si>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</si>
  <si>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</si>
  <si>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</si>
  <si>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</si>
  <si>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</si>
  <si>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</si>
  <si>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</si>
  <si>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</si>
  <si>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</si>
  <si>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</si>
  <si>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</si>
  <si>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</si>
  <si>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</si>
  <si>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</si>
  <si>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</si>
  <si>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</si>
  <si>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</si>
  <si>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</si>
  <si>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</si>
  <si>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</si>
  <si>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</si>
  <si>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</si>
  <si>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</si>
  <si>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</si>
  <si>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</si>
  <si>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</si>
  <si>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</si>
  <si>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</si>
  <si>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</si>
  <si>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</si>
  <si>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</si>
  <si>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</si>
  <si>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</si>
  <si>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</si>
  <si>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</si>
  <si>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</si>
  <si>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</si>
  <si>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</si>
  <si>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</si>
  <si>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</si>
  <si>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</si>
  <si>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</si>
  <si>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</si>
  <si>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</si>
  <si>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</si>
  <si>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</si>
  <si>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</si>
  <si>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</si>
  <si>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</si>
  <si>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</si>
  <si>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</si>
  <si>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</si>
  <si>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</si>
  <si>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</si>
  <si>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</si>
  <si>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</si>
  <si>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</si>
  <si>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</si>
  <si>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</si>
  <si>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</si>
  <si>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</si>
  <si>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</si>
  <si>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</si>
  <si>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</si>
  <si>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</si>
  <si>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</si>
  <si>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</si>
  <si>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</si>
  <si>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</si>
  <si>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</si>
  <si>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</si>
  <si>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</si>
  <si>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</si>
  <si>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</si>
  <si>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</si>
  <si>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</si>
  <si>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</si>
  <si>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</si>
  <si>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</si>
  <si>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</si>
  <si>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</si>
  <si>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</si>
  <si>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</si>
  <si>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</si>
  <si>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</si>
  <si>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</si>
  <si>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</si>
  <si>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</si>
  <si>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</si>
  <si>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</si>
  <si>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</si>
  <si>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</si>
  <si>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</si>
  <si>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</si>
  <si>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</si>
  <si>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</si>
  <si>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</si>
  <si>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</si>
  <si>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</si>
  <si>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</si>
  <si>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</si>
  <si>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</si>
  <si>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</si>
  <si>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</si>
  <si>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</si>
  <si>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</si>
  <si>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</si>
  <si>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</si>
  <si>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</si>
  <si>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</si>
  <si>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</si>
  <si>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</si>
  <si>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</si>
  <si>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</si>
  <si>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</si>
  <si>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</si>
  <si>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</si>
  <si>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</si>
  <si>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</si>
  <si>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</si>
  <si>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</si>
  <si>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</si>
  <si>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</si>
  <si>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</si>
  <si>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</si>
  <si>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</si>
  <si>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</si>
  <si>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</si>
  <si>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</si>
  <si>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</si>
  <si>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</si>
  <si>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</si>
  <si>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</si>
  <si>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</si>
  <si>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</si>
  <si>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</si>
  <si>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</si>
  <si>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</si>
  <si>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</si>
  <si>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</si>
  <si>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</si>
  <si>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</si>
  <si>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</si>
  <si>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</si>
  <si>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</si>
  <si>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</si>
  <si>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</si>
  <si>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</si>
  <si>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</si>
  <si>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</si>
  <si>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</si>
  <si>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</si>
  <si>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</si>
  <si>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</si>
  <si>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</si>
  <si>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</si>
  <si>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</si>
  <si>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</si>
  <si>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</si>
  <si>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</si>
  <si>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</si>
  <si>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</si>
  <si>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</si>
  <si>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</si>
  <si>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</si>
  <si>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</si>
  <si>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</si>
  <si>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</si>
  <si>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</si>
  <si>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</si>
  <si>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</si>
  <si>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</si>
  <si>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</si>
  <si>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</si>
  <si>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</si>
  <si>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</si>
  <si>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</si>
  <si>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</si>
  <si>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</si>
  <si>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</si>
  <si>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</si>
  <si>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</si>
  <si>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</si>
  <si>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</si>
  <si>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</si>
  <si>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</si>
  <si>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</si>
  <si>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</si>
  <si>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</si>
  <si>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</si>
  <si>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</si>
  <si>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</si>
  <si>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</si>
  <si>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</si>
  <si>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</si>
  <si>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</si>
  <si>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</si>
  <si>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</si>
  <si>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</si>
  <si>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</si>
  <si>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</si>
  <si>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</si>
  <si>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</si>
  <si>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</si>
  <si>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</si>
  <si>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</si>
  <si>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</si>
  <si>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</si>
  <si>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</si>
  <si>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</si>
  <si>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</si>
  <si>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</si>
  <si>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</si>
  <si>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</si>
  <si>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</si>
  <si>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</si>
  <si>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</si>
  <si>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</si>
  <si>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</si>
  <si>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</si>
  <si>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</si>
  <si>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</si>
  <si>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</si>
  <si>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</si>
  <si>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</si>
  <si>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</si>
  <si>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</si>
  <si>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</si>
  <si>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</si>
  <si>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</si>
  <si>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</si>
  <si>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</si>
  <si>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</si>
  <si>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</si>
  <si>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</si>
  <si>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</si>
  <si>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</si>
  <si>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</si>
  <si>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</si>
  <si>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</si>
  <si>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</si>
  <si>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</si>
  <si>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</si>
  <si>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</si>
  <si>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</si>
  <si>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</si>
  <si>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</si>
  <si>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</si>
  <si>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</si>
  <si>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</si>
  <si>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</si>
  <si>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</si>
  <si>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</si>
  <si>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</si>
  <si>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</si>
  <si>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</si>
  <si>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</si>
  <si>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</si>
  <si>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</si>
  <si>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</si>
  <si>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</si>
  <si>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</si>
  <si>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</si>
  <si>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</si>
  <si>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</si>
  <si>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</si>
  <si>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</si>
  <si>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</si>
  <si>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</si>
  <si>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</si>
  <si>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</si>
  <si>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</si>
  <si>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</si>
  <si>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</si>
  <si>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</si>
  <si>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</si>
  <si>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</si>
  <si>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</si>
  <si>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</si>
  <si>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</si>
  <si>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</si>
  <si>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</si>
  <si>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</si>
  <si>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</si>
  <si>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</si>
  <si>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</si>
  <si>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</si>
  <si>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</si>
  <si>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</si>
  <si>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</si>
  <si>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</si>
  <si>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</si>
  <si>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</si>
  <si>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</si>
  <si>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</si>
  <si>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</si>
  <si>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</si>
  <si>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</si>
  <si>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</si>
  <si>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</si>
  <si>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</si>
  <si>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</si>
  <si>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</si>
  <si>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</si>
  <si>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</si>
  <si>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</si>
  <si>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</si>
  <si>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</si>
  <si>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</si>
  <si>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</si>
  <si>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</si>
  <si>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</si>
  <si>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</si>
  <si>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</si>
  <si>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</si>
  <si>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</si>
  <si>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</si>
  <si>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</si>
  <si>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</si>
  <si>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</si>
  <si>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</si>
  <si>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</si>
  <si>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</si>
  <si>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</si>
  <si>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</si>
  <si>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</si>
  <si>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</si>
  <si>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</si>
  <si>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</si>
  <si>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</si>
  <si>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</si>
  <si>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</si>
  <si>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</si>
  <si>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</si>
  <si>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</si>
  <si>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</si>
  <si>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</si>
  <si>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</si>
  <si>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</si>
  <si>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</si>
  <si>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</si>
  <si>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</si>
  <si>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</si>
  <si>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</si>
  <si>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</si>
  <si>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</si>
  <si>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</si>
  <si>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</si>
  <si>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</si>
  <si>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</si>
  <si>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</si>
  <si>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</si>
  <si>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</si>
  <si>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</si>
  <si>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</si>
  <si>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</si>
  <si>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</si>
  <si>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</si>
  <si>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</si>
  <si>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</si>
  <si>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</si>
  <si>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</si>
  <si>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</si>
  <si>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</si>
  <si>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</si>
  <si>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</si>
  <si>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</si>
  <si>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</si>
  <si>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</si>
  <si>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</si>
  <si>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</si>
  <si>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</si>
  <si>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</si>
  <si>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</si>
  <si>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</si>
  <si>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</si>
  <si>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</si>
  <si>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</si>
  <si>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</si>
  <si>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</si>
  <si>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</si>
  <si>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</si>
  <si>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</si>
  <si>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</si>
  <si>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</si>
  <si>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</si>
  <si>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</si>
  <si>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</si>
  <si>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</si>
  <si>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</si>
  <si>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</si>
  <si>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</si>
  <si>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</si>
  <si>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</si>
  <si>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</si>
  <si>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</si>
  <si>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</si>
  <si>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</si>
  <si>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</si>
  <si>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</si>
  <si>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</si>
  <si>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</si>
  <si>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</si>
  <si>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</si>
  <si>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</si>
  <si>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</si>
  <si>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</si>
  <si>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</si>
  <si>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</si>
  <si>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</si>
  <si>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</si>
  <si>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</si>
  <si>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</si>
  <si>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</si>
  <si>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</si>
  <si>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</si>
  <si>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</si>
  <si>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</si>
  <si>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</si>
  <si>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</si>
  <si>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</si>
  <si>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</si>
  <si>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</si>
  <si>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</si>
  <si>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</si>
  <si>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</si>
  <si>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</si>
  <si>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</si>
  <si>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</si>
  <si>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</si>
  <si>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</si>
  <si>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</si>
  <si>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</si>
  <si>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</si>
  <si>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</si>
  <si>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</si>
  <si>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</si>
  <si>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</si>
  <si>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</si>
  <si>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</si>
  <si>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</si>
  <si>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</si>
  <si>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</si>
  <si>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</si>
  <si>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</si>
  <si>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</si>
  <si>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</si>
  <si>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</si>
  <si>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</si>
  <si>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</si>
  <si>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</si>
  <si>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</si>
  <si>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</si>
  <si>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</si>
  <si>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</si>
  <si>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</si>
  <si>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</si>
  <si>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</si>
  <si>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</si>
  <si>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</si>
  <si>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</si>
  <si>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</si>
  <si>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</si>
  <si>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</si>
  <si>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</si>
  <si>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</si>
  <si>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</si>
  <si>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</si>
  <si>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</si>
  <si>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</si>
  <si>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</si>
  <si>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</si>
  <si>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</si>
  <si>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</si>
  <si>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</si>
  <si>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</si>
  <si>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</si>
  <si>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</si>
  <si>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</si>
  <si>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</si>
  <si>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</si>
  <si>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</si>
  <si>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</si>
  <si>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</si>
  <si>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</si>
  <si>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</si>
  <si>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</si>
  <si>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</si>
  <si>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</si>
  <si>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</si>
  <si>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</si>
  <si>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</si>
  <si>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</si>
  <si>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</si>
  <si>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</si>
  <si>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</si>
  <si>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</si>
  <si>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</si>
  <si>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</si>
  <si>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</si>
  <si>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</si>
  <si>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</si>
  <si>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</si>
  <si>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</si>
  <si>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</si>
  <si>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</si>
  <si>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</si>
  <si>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</si>
  <si>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</si>
  <si>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</si>
  <si>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</si>
  <si>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</si>
  <si>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</si>
  <si>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</si>
  <si>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</si>
  <si>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</si>
  <si>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</si>
  <si>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</si>
  <si>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</si>
  <si>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</si>
  <si>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</si>
  <si>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</si>
  <si>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</si>
  <si>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</si>
  <si>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</si>
  <si>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</si>
  <si>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</si>
  <si>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</si>
  <si>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</si>
  <si>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</si>
  <si>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</si>
  <si>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</si>
  <si>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</si>
  <si>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</si>
  <si>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</si>
  <si>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</si>
  <si>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</si>
  <si>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</si>
  <si>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</si>
  <si>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</si>
  <si>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</si>
  <si>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</si>
  <si>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</si>
  <si>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</si>
  <si>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</si>
  <si>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</si>
  <si>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</si>
  <si>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</si>
  <si>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</si>
  <si>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</si>
  <si>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</si>
  <si>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</si>
  <si>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</si>
  <si>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</si>
  <si>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</si>
  <si>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</si>
  <si>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</si>
  <si>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</si>
  <si>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</si>
  <si>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</si>
  <si>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</si>
  <si>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</si>
  <si>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</si>
  <si>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</si>
  <si>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</si>
  <si>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</si>
  <si>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</si>
  <si>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</si>
  <si>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</si>
  <si>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</si>
  <si>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</si>
  <si>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</si>
  <si>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</si>
  <si>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</si>
  <si>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</si>
  <si>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</si>
  <si>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</si>
  <si>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</si>
  <si>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</si>
  <si>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</si>
  <si>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</si>
  <si>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</si>
  <si>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</si>
  <si>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</si>
  <si>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</si>
  <si>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</si>
  <si>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</si>
  <si>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</si>
  <si>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</si>
  <si>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</si>
  <si>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</si>
  <si>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</si>
  <si>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</si>
  <si>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</si>
  <si>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</si>
  <si>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</si>
  <si>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</si>
  <si>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</si>
  <si>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</si>
  <si>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</si>
  <si>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</si>
  <si>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</si>
  <si>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</si>
  <si>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</si>
  <si>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</si>
  <si>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</si>
  <si>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</si>
  <si>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</si>
  <si>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</si>
  <si>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</si>
  <si>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</si>
  <si>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</si>
  <si>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</si>
  <si>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</si>
  <si>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</si>
  <si>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</si>
  <si>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</si>
  <si>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</si>
  <si>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</si>
  <si>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</si>
  <si>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</si>
  <si>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</si>
  <si>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</si>
  <si>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</si>
  <si>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</si>
  <si>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</si>
  <si>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</si>
  <si>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</si>
  <si>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</si>
  <si>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</si>
  <si>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</si>
  <si>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</si>
  <si>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</si>
  <si>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</si>
  <si>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</si>
  <si>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</si>
  <si>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</si>
  <si>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</si>
  <si>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</si>
  <si>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</si>
  <si>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</si>
  <si>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</si>
  <si>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</si>
  <si>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</si>
  <si>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</si>
  <si>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</si>
  <si>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</si>
  <si>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</si>
  <si>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</si>
  <si>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</si>
  <si>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</si>
  <si>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</si>
  <si>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</si>
  <si>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</si>
  <si>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</si>
  <si>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</si>
  <si>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</si>
  <si>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</si>
  <si>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</si>
  <si>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</si>
  <si>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</si>
  <si>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</si>
  <si>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</si>
  <si>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</si>
  <si>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</si>
  <si>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</si>
  <si>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</si>
  <si>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</si>
  <si>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</si>
  <si>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</si>
  <si>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</si>
  <si>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</si>
  <si>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</si>
  <si>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</si>
  <si>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</si>
  <si>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</si>
  <si>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</si>
  <si>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</si>
  <si>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</si>
  <si>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</si>
  <si>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</si>
  <si>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</si>
  <si>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</si>
  <si>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</si>
  <si>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</si>
  <si>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</si>
  <si>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</si>
  <si>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</si>
  <si>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</si>
  <si>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</si>
  <si>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</si>
  <si>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</si>
  <si>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</si>
  <si>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</si>
  <si>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</si>
  <si>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</si>
  <si>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</si>
  <si>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</si>
  <si>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</si>
  <si>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</si>
  <si>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</si>
  <si>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</si>
  <si>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</si>
  <si>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</si>
  <si>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</si>
  <si>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</si>
  <si>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</si>
  <si>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</si>
  <si>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</si>
  <si>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</si>
  <si>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</si>
  <si>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</si>
  <si>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</si>
  <si>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</si>
  <si>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</si>
  <si>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</si>
  <si>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</si>
  <si>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</si>
  <si>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</si>
  <si>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</si>
  <si>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</si>
  <si>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</si>
  <si>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</si>
  <si>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</si>
  <si>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</si>
  <si>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</si>
  <si>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</si>
  <si>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</si>
  <si>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</si>
  <si>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</si>
  <si>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</si>
  <si>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</si>
  <si>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</si>
  <si>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</si>
  <si>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</si>
  <si>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</si>
  <si>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</si>
  <si>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</si>
  <si>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</si>
  <si>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</si>
  <si>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</si>
  <si>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</si>
  <si>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</si>
  <si>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</si>
  <si>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</si>
  <si>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</si>
  <si>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</si>
  <si>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</si>
  <si>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</si>
  <si>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</si>
  <si>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</si>
  <si>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</si>
  <si>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</si>
  <si>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</si>
  <si>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</si>
  <si>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</si>
  <si>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</si>
  <si>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</si>
  <si>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</si>
  <si>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</si>
  <si>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</si>
  <si>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</si>
  <si>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</si>
  <si>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</si>
  <si>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</si>
  <si>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</si>
  <si>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</si>
  <si>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</si>
  <si>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</si>
  <si>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</si>
  <si>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</si>
  <si>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</si>
  <si>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</si>
  <si>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</si>
  <si>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</si>
  <si>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</si>
  <si>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</si>
  <si>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</si>
  <si>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</si>
  <si>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</si>
  <si>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</si>
  <si>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</si>
  <si>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</si>
  <si>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</si>
  <si>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</si>
  <si>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</si>
  <si>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</si>
  <si>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</si>
  <si>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</si>
  <si>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</si>
  <si>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</si>
  <si>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</si>
  <si>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</si>
  <si>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</si>
  <si>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</si>
  <si>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</si>
  <si>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</si>
  <si>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</si>
  <si>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</si>
  <si>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</si>
  <si>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</si>
  <si>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</si>
  <si>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</si>
  <si>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</si>
  <si>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</si>
  <si>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</si>
  <si>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</si>
  <si>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</si>
  <si>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</si>
  <si>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</si>
  <si>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</si>
  <si>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</si>
  <si>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</si>
  <si>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</si>
  <si>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</si>
  <si>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</si>
  <si>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</si>
  <si>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</si>
  <si>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</si>
  <si>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</si>
  <si>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</si>
  <si>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</si>
  <si>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</si>
  <si>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</si>
  <si>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</si>
  <si>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</si>
  <si>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</si>
  <si>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</si>
  <si>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</si>
  <si>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</si>
  <si>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</si>
  <si>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</si>
  <si>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</si>
  <si>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</si>
  <si>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</si>
  <si>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</si>
  <si>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</si>
  <si>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</si>
  <si>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</si>
  <si>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</si>
  <si>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</si>
  <si>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</si>
  <si>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</si>
  <si>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</si>
  <si>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</si>
  <si>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</si>
  <si>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</si>
  <si>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</si>
  <si>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</si>
  <si>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</si>
  <si>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</si>
  <si>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</si>
  <si>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</si>
  <si>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</si>
  <si>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</si>
  <si>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</si>
  <si>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</si>
  <si>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</si>
  <si>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</si>
  <si>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</si>
  <si>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</si>
  <si>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</si>
  <si>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</si>
  <si>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</si>
  <si>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</si>
  <si>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</si>
  <si>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</si>
  <si>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</si>
  <si>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</si>
  <si>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</si>
  <si>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</si>
  <si>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</si>
  <si>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</si>
  <si>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</si>
  <si>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</si>
  <si>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</si>
  <si>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</si>
  <si>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</si>
  <si>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</si>
  <si>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</si>
  <si>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</si>
  <si>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</si>
  <si>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</si>
  <si>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</si>
  <si>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</si>
  <si>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</si>
  <si>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</si>
  <si>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</si>
  <si>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</si>
  <si>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</si>
  <si>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</si>
  <si>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</si>
  <si>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</si>
  <si>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</si>
  <si>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</si>
  <si>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</si>
  <si>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</si>
  <si>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</si>
  <si>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</si>
  <si>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</si>
  <si>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</si>
  <si>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</si>
  <si>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</si>
  <si>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</si>
  <si>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</si>
  <si>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</si>
  <si>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</si>
  <si>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</si>
  <si>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</si>
  <si>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</si>
  <si>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</si>
  <si>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</si>
  <si>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</si>
  <si>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</si>
  <si>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</si>
  <si>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</si>
  <si>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</si>
  <si>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</si>
  <si>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</si>
  <si>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</si>
  <si>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</si>
  <si>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</si>
  <si>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</si>
  <si>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</si>
  <si>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</si>
  <si>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</si>
  <si>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</si>
  <si>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</si>
  <si>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</si>
  <si>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</si>
  <si>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</si>
  <si>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</si>
  <si>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</si>
  <si>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</si>
  <si>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</si>
  <si>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</si>
  <si>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</si>
  <si>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</si>
  <si>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</si>
  <si>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</si>
  <si>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</si>
  <si>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</si>
  <si>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</si>
  <si>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</si>
  <si>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</si>
  <si>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</si>
  <si>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</si>
  <si>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</si>
  <si>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</si>
  <si>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</si>
  <si>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</si>
  <si>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</si>
  <si>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</si>
  <si>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</si>
  <si>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</si>
  <si>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</si>
  <si>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</si>
  <si>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</si>
  <si>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</si>
  <si>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</si>
  <si>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</si>
  <si>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</si>
  <si>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</si>
  <si>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</si>
  <si>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</si>
  <si>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</si>
  <si>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</si>
  <si>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</si>
  <si>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</si>
  <si>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</si>
  <si>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</si>
  <si>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</si>
  <si>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</si>
  <si>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</si>
  <si>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</si>
  <si>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</si>
  <si>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</si>
  <si>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</si>
  <si>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</si>
  <si>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</si>
  <si>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</si>
  <si>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</si>
  <si>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</si>
  <si>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</si>
  <si>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</si>
  <si>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</si>
  <si>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</si>
  <si>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</si>
  <si>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</si>
  <si>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</si>
  <si>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</si>
  <si>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</si>
  <si>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</si>
  <si>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</si>
  <si>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</si>
  <si>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</si>
  <si>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</si>
  <si>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</si>
  <si>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</si>
  <si>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</si>
  <si>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</si>
  <si>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</si>
  <si>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</si>
  <si>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</si>
  <si>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</si>
  <si>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</si>
  <si>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</si>
  <si>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</si>
  <si>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</si>
  <si>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</si>
  <si>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</si>
  <si>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</si>
  <si>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</si>
  <si>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</si>
  <si>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</si>
  <si>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</si>
  <si>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</si>
  <si>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</si>
  <si>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</si>
  <si>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</si>
  <si>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</si>
  <si>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</si>
  <si>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</si>
  <si>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</si>
  <si>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</si>
  <si>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</si>
  <si>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</si>
  <si>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</si>
  <si>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</si>
  <si>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</si>
  <si>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</si>
  <si>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</si>
  <si>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</si>
  <si>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</si>
  <si>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</si>
  <si>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</si>
  <si>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</si>
  <si>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</si>
  <si>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</si>
  <si>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</si>
  <si>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</si>
  <si>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</si>
  <si>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</si>
  <si>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</si>
  <si>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</si>
  <si>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</si>
  <si>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</si>
  <si>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</si>
  <si>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</si>
  <si>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</si>
  <si>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</si>
  <si>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</si>
  <si>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</si>
  <si>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</si>
  <si>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</si>
  <si>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</si>
  <si>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</si>
  <si>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</si>
  <si>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</si>
  <si>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</si>
  <si>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</si>
  <si>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</si>
  <si>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</si>
  <si>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</si>
  <si>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</si>
  <si>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</si>
  <si>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</si>
  <si>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</si>
  <si>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</si>
  <si>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</si>
  <si>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</si>
  <si>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</si>
  <si>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</si>
  <si>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</si>
  <si>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</si>
  <si>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</si>
  <si>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</si>
  <si>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</si>
  <si>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</si>
  <si>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</si>
  <si>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</si>
  <si>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</si>
  <si>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</si>
  <si>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</si>
  <si>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</si>
  <si>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</si>
  <si>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</si>
  <si>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</si>
  <si>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</si>
  <si>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</si>
  <si>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</si>
  <si>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</si>
  <si>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</si>
  <si>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</si>
  <si>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</si>
  <si>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</si>
  <si>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</si>
  <si>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</si>
  <si>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</si>
  <si>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</si>
  <si>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</si>
  <si>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</si>
  <si>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</si>
  <si>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</si>
  <si>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</si>
  <si>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</si>
  <si>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</si>
  <si>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</si>
  <si>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</si>
  <si>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</si>
  <si>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</si>
  <si>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</si>
  <si>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</si>
  <si>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</si>
  <si>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</si>
  <si>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</si>
  <si>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</si>
  <si>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</si>
  <si>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</si>
  <si>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</si>
  <si>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</si>
  <si>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</si>
  <si>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</si>
  <si>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</si>
  <si>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</si>
  <si>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</si>
  <si>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</si>
  <si>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</si>
  <si>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</si>
  <si>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</si>
  <si>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</si>
  <si>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</si>
  <si>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</si>
  <si>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</si>
  <si>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</si>
  <si>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</si>
  <si>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</si>
  <si>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</si>
  <si>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</si>
  <si>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</si>
  <si>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</si>
  <si>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</si>
  <si>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</si>
  <si>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</si>
  <si>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</si>
  <si>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</si>
  <si>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</si>
  <si>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</si>
  <si>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</si>
  <si>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</si>
  <si>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</si>
  <si>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</si>
  <si>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</si>
  <si>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</si>
  <si>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</si>
  <si>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</si>
  <si>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</si>
  <si>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</si>
  <si>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</si>
  <si>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</si>
  <si>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</si>
  <si>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</si>
  <si>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</si>
  <si>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</si>
  <si>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</si>
  <si>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</si>
  <si>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</si>
  <si>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</si>
  <si>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</si>
  <si>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</si>
  <si>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</si>
  <si>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</si>
  <si>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</si>
  <si>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</si>
  <si>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</si>
  <si>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</si>
  <si>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</si>
  <si>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</si>
  <si>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</si>
  <si>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</si>
  <si>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</si>
  <si>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</si>
  <si>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</si>
  <si>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</si>
  <si>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</si>
  <si>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</si>
  <si>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</si>
  <si>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</si>
  <si>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</si>
  <si>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</si>
  <si>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</si>
  <si>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</si>
  <si>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</si>
  <si>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</si>
  <si>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</si>
  <si>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</si>
  <si>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</si>
  <si>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</si>
  <si>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</si>
  <si>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</si>
  <si>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</si>
  <si>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</si>
  <si>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</si>
  <si>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</si>
  <si>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</si>
  <si>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</si>
  <si>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</si>
  <si>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</si>
  <si>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</si>
  <si>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</si>
  <si>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</si>
  <si>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</si>
  <si>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</si>
  <si>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</si>
  <si>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</si>
  <si>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</si>
  <si>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</si>
  <si>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</si>
  <si>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</si>
  <si>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</si>
  <si>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</si>
  <si>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</si>
  <si>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</si>
  <si>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</si>
  <si>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</si>
  <si>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</si>
  <si>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</si>
  <si>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</si>
  <si>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</si>
  <si>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</si>
  <si>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</si>
  <si>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</si>
  <si>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</si>
  <si>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</si>
  <si>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</si>
  <si>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</si>
  <si>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</si>
  <si>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</si>
  <si>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</si>
  <si>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</si>
  <si>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</si>
  <si>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</si>
  <si>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</si>
  <si>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</si>
  <si>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</si>
  <si>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</si>
  <si>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</si>
  <si>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</si>
  <si>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</si>
  <si>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</si>
  <si>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</si>
  <si>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</si>
  <si>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</si>
  <si>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</si>
  <si>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</si>
  <si>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</si>
  <si>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</si>
  <si>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</si>
  <si>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</si>
  <si>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</si>
  <si>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</si>
  <si>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</si>
  <si>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</si>
  <si>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</si>
  <si>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</si>
  <si>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</si>
  <si>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</si>
  <si>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</si>
  <si>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</si>
  <si>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</si>
  <si>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</si>
  <si>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</si>
  <si>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</si>
  <si>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</si>
  <si>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</si>
  <si>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</si>
  <si>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</si>
  <si>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</si>
  <si>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</si>
  <si>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</si>
  <si>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</si>
  <si>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</si>
  <si>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</si>
  <si>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</si>
  <si>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</si>
  <si>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</si>
  <si>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</si>
  <si>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</si>
  <si>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</si>
  <si>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</si>
  <si>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</si>
  <si>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</si>
  <si>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</si>
  <si>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</si>
  <si>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</si>
  <si>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</si>
  <si>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</si>
  <si>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</si>
  <si>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</si>
  <si>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</si>
  <si>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</si>
  <si>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</si>
  <si>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</si>
  <si>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</si>
  <si>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</si>
  <si>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</si>
  <si>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</si>
  <si>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</si>
  <si>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</si>
  <si>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</si>
  <si>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</si>
  <si>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</si>
  <si>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</si>
  <si>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</si>
  <si>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</si>
  <si>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</si>
  <si>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</si>
  <si>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</si>
  <si>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</si>
  <si>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</si>
  <si>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</si>
  <si>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</si>
  <si>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</si>
  <si>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</si>
  <si>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</si>
  <si>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</si>
  <si>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</si>
  <si>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</si>
  <si>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</si>
  <si>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</si>
  <si>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</si>
  <si>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</si>
  <si>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</si>
  <si>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</si>
  <si>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</si>
  <si>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</si>
  <si>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</si>
  <si>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</si>
  <si>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</si>
  <si>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</si>
  <si>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</si>
  <si>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</si>
  <si>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</si>
  <si>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</si>
  <si>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</si>
  <si>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</si>
  <si>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</si>
  <si>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</si>
  <si>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</si>
  <si>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</si>
  <si>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</si>
  <si>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</si>
  <si>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</si>
  <si>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</si>
  <si>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</si>
  <si>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</si>
  <si>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</si>
  <si>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</si>
  <si>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</si>
  <si>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</si>
  <si>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</si>
  <si>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</si>
  <si>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</si>
  <si>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</si>
  <si>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</si>
  <si>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</si>
  <si>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</si>
  <si>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</si>
  <si>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</si>
  <si>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</si>
  <si>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</si>
  <si>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</si>
  <si>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</si>
  <si>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</si>
  <si>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</si>
  <si>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</si>
  <si>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</si>
  <si>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</si>
  <si>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</si>
  <si>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</si>
  <si>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</si>
  <si>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</si>
  <si>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</si>
  <si>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</si>
  <si>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</si>
  <si>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</si>
  <si>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</si>
  <si>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</si>
  <si>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</si>
  <si>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</si>
  <si>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</si>
  <si>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</si>
  <si>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</si>
  <si>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</si>
  <si>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</si>
  <si>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</si>
  <si>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</si>
  <si>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</si>
  <si>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</si>
  <si>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</si>
  <si>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</si>
  <si>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</si>
  <si>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</si>
  <si>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</si>
  <si>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</si>
  <si>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</si>
  <si>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</si>
  <si>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</si>
  <si>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</si>
  <si>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</si>
  <si>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</si>
  <si>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</si>
  <si>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</si>
  <si>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</si>
  <si>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</si>
  <si>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</si>
  <si>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</si>
  <si>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</si>
  <si>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</si>
  <si>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</si>
  <si>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</si>
  <si>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</si>
  <si>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</si>
  <si>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</si>
  <si>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</si>
  <si>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</si>
  <si>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</si>
  <si>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</si>
  <si>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</si>
  <si>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</si>
  <si>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</si>
  <si>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</si>
  <si>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</si>
  <si>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</si>
  <si>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</si>
  <si>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</si>
  <si>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</si>
  <si>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</si>
  <si>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</si>
  <si>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</si>
  <si>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</si>
  <si>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</si>
  <si>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</si>
  <si>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</si>
  <si>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</si>
  <si>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</si>
  <si>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</si>
  <si>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</si>
  <si>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</si>
  <si>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</si>
  <si>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</si>
  <si>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</si>
  <si>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</si>
  <si>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</si>
  <si>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</si>
  <si>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</si>
  <si>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</si>
  <si>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</si>
  <si>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</si>
  <si>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</si>
  <si>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</si>
  <si>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</si>
  <si>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</si>
  <si>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</si>
  <si>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</si>
  <si>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</si>
  <si>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</si>
  <si>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</si>
  <si>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</si>
  <si>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</si>
  <si>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</si>
  <si>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</si>
  <si>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</si>
  <si>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</si>
  <si>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</si>
  <si>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</si>
  <si>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</si>
  <si>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</si>
  <si>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</si>
  <si>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</si>
  <si>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</si>
  <si>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</si>
  <si>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</si>
  <si>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</si>
  <si>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</si>
  <si>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</si>
  <si>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</si>
  <si>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</si>
  <si>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</si>
  <si>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</si>
  <si>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</si>
  <si>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</si>
  <si>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</si>
  <si>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</si>
  <si>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</si>
  <si>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</si>
  <si>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</si>
  <si>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</si>
  <si>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</si>
  <si>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</si>
  <si>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</si>
  <si>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</si>
  <si>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</si>
  <si>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</si>
  <si>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</si>
  <si>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</si>
  <si>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</si>
  <si>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</si>
  <si>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</si>
  <si>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</si>
  <si>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</si>
  <si>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</si>
  <si>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</si>
  <si>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</si>
  <si>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</si>
  <si>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</si>
  <si>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</si>
  <si>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</si>
  <si>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</si>
  <si>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</si>
  <si>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</si>
  <si>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</si>
  <si>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</si>
  <si>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</si>
  <si>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</si>
  <si>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</si>
  <si>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</si>
  <si>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</si>
  <si>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</si>
  <si>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</si>
  <si>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</si>
  <si>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</si>
  <si>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</si>
  <si>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</si>
  <si>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</si>
  <si>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</si>
  <si>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</si>
  <si>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</si>
  <si>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</si>
  <si>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</si>
  <si>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</si>
  <si>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</si>
  <si>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</si>
  <si>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</si>
  <si>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</si>
  <si>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</si>
  <si>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</si>
  <si>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</si>
  <si>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</si>
  <si>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</si>
  <si>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</si>
  <si>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</si>
  <si>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</si>
  <si>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</si>
  <si>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</si>
  <si>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</si>
  <si>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</si>
  <si>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</si>
  <si>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</si>
  <si>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</si>
  <si>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</si>
  <si>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</si>
  <si>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</si>
  <si>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</si>
  <si>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</si>
  <si>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</si>
  <si>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</si>
  <si>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</si>
  <si>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</si>
  <si>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</si>
  <si>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</si>
  <si>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</si>
  <si>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</si>
  <si>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</si>
  <si>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</si>
  <si>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</si>
  <si>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</si>
  <si>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</si>
  <si>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</si>
  <si>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</si>
  <si>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</si>
  <si>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</si>
  <si>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</si>
  <si>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</si>
  <si>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</si>
  <si>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</si>
  <si>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</si>
  <si>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</si>
  <si>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</si>
  <si>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</si>
  <si>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</si>
  <si>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</si>
  <si>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</si>
  <si>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</si>
  <si>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</si>
  <si>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</si>
  <si>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</si>
  <si>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</si>
  <si>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</si>
  <si>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</si>
  <si>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</si>
  <si>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</si>
  <si>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</si>
  <si>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</si>
  <si>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</si>
  <si>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</si>
  <si>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</si>
  <si>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</si>
  <si>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</si>
  <si>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</si>
  <si>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</si>
  <si>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</si>
  <si>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</si>
  <si>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</si>
  <si>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</si>
  <si>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</si>
  <si>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</si>
  <si>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</si>
  <si>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</si>
  <si>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</si>
  <si>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</si>
  <si>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</si>
  <si>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</si>
  <si>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</si>
  <si>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</si>
  <si>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</si>
  <si>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</si>
  <si>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</si>
  <si>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</si>
  <si>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</si>
  <si>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</si>
  <si>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</si>
  <si>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</si>
  <si>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</si>
  <si>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</si>
  <si>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</si>
  <si>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</si>
  <si>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</si>
  <si>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</si>
  <si>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</si>
  <si>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</si>
  <si>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</si>
  <si>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</si>
  <si>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</si>
  <si>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</si>
  <si>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</si>
  <si>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</si>
  <si>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</si>
  <si>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</si>
  <si>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</si>
  <si>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</si>
  <si>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</si>
  <si>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</si>
  <si>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</si>
  <si>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</si>
  <si>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</si>
  <si>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</si>
  <si>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</si>
  <si>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</si>
  <si>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</si>
  <si>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</si>
  <si>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</si>
  <si>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</si>
  <si>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</si>
  <si>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</si>
  <si>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</si>
  <si>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</si>
  <si>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</si>
  <si>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</si>
  <si>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</si>
  <si>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</si>
  <si>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</si>
  <si>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</si>
  <si>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</si>
  <si>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</si>
  <si>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</si>
  <si>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</si>
  <si>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</si>
  <si>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</si>
  <si>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</si>
  <si>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</si>
  <si>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</si>
  <si>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</si>
  <si>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</si>
  <si>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</si>
  <si>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</si>
  <si>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</si>
  <si>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</si>
  <si>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</si>
  <si>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</si>
  <si>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</si>
  <si>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</si>
  <si>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</si>
  <si>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</si>
  <si>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</si>
  <si>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</si>
  <si>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</si>
  <si>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</si>
  <si>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</si>
  <si>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</si>
  <si>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</si>
  <si>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</si>
  <si>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</si>
  <si>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</si>
  <si>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</si>
  <si>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</si>
  <si>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</si>
  <si>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</si>
  <si>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</si>
  <si>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</si>
  <si>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</si>
  <si>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</si>
  <si>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</si>
  <si>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</si>
  <si>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</si>
  <si>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</si>
  <si>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</si>
  <si>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</si>
  <si>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</si>
  <si>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</si>
  <si>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</si>
  <si>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</si>
  <si>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</si>
  <si>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</si>
  <si>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</si>
  <si>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</si>
  <si>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</si>
  <si>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</si>
  <si>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</si>
  <si>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</si>
  <si>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</si>
  <si>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</si>
  <si>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</si>
  <si>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</si>
  <si>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</si>
  <si>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</si>
  <si>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</si>
  <si>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</si>
  <si>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</si>
  <si>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</si>
  <si>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</si>
  <si>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</si>
  <si>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</si>
  <si>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</si>
  <si>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</si>
  <si>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</si>
  <si>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</si>
  <si>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</si>
  <si>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</si>
  <si>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</si>
  <si>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</si>
  <si>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</si>
  <si>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</si>
  <si>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</si>
  <si>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</si>
  <si>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</si>
  <si>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</si>
  <si>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</si>
  <si>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</si>
  <si>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</si>
  <si>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</si>
  <si>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</si>
  <si>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</si>
  <si>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</si>
  <si>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</si>
  <si>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</si>
  <si>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</si>
  <si>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</si>
  <si>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</si>
  <si>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</si>
  <si>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</si>
  <si>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</si>
  <si>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</si>
  <si>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</si>
  <si>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</si>
  <si>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</si>
  <si>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</si>
  <si>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</si>
  <si>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</si>
  <si>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</si>
  <si>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</si>
  <si>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</si>
  <si>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</si>
  <si>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</si>
  <si>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</si>
  <si>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</si>
  <si>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</si>
  <si>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</si>
  <si>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</si>
  <si>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</si>
  <si>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</si>
  <si>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</si>
  <si>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</si>
  <si>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</si>
  <si>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</si>
  <si>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</si>
  <si>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</si>
  <si>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</si>
  <si>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</si>
  <si>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</si>
  <si>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</si>
  <si>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</si>
  <si>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</si>
  <si>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</si>
  <si>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</si>
  <si>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</si>
  <si>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</si>
  <si>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</si>
  <si>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</si>
  <si>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</si>
  <si>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</si>
  <si>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</si>
  <si>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</si>
  <si>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</si>
  <si>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</si>
  <si>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</si>
  <si>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</si>
  <si>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</si>
  <si>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</si>
  <si>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</si>
  <si>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</si>
  <si>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</si>
  <si>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</si>
  <si>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</si>
  <si>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</si>
  <si>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</si>
  <si>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</si>
  <si>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</si>
  <si>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</si>
  <si>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</si>
  <si>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</si>
  <si>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</si>
  <si>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</si>
  <si>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</si>
  <si>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</si>
  <si>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</si>
  <si>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</si>
  <si>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</si>
  <si>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</si>
  <si>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</si>
  <si>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</si>
  <si>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</si>
  <si>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</si>
  <si>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</si>
  <si>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</si>
  <si>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</si>
  <si>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</si>
  <si>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</si>
  <si>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</si>
  <si>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</si>
  <si>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</si>
  <si>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</si>
  <si>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</si>
  <si>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</si>
  <si>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</si>
  <si>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</si>
  <si>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</si>
  <si>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</si>
  <si>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</si>
  <si>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</si>
  <si>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</si>
  <si>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</si>
  <si>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</si>
  <si>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</si>
  <si>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</si>
  <si>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</si>
  <si>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</si>
  <si>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</si>
  <si>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</si>
  <si>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</si>
  <si>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</si>
  <si>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</si>
  <si>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</si>
  <si>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</si>
  <si>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</si>
  <si>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</si>
  <si>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</si>
  <si>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</si>
  <si>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</si>
  <si>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</si>
  <si>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</si>
  <si>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</si>
  <si>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</si>
  <si>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</si>
  <si>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</si>
  <si>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</si>
  <si>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</si>
  <si>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</si>
  <si>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</si>
  <si>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</si>
  <si>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</si>
  <si>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</si>
  <si>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</si>
  <si>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</si>
  <si>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</si>
  <si>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</si>
  <si>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</si>
  <si>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</si>
  <si>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</si>
  <si>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</si>
  <si>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</si>
  <si>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</si>
  <si>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</si>
  <si>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</si>
  <si>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</si>
  <si>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</si>
  <si>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</si>
  <si>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</si>
  <si>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</si>
  <si>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</si>
  <si>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</si>
  <si>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</si>
  <si>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</si>
  <si>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</si>
  <si>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</si>
  <si>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</si>
  <si>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</si>
  <si>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</si>
  <si>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</si>
  <si>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</si>
  <si>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</si>
  <si>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</si>
  <si>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</si>
  <si>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</si>
  <si>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</si>
  <si>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</si>
  <si>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</si>
  <si>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</si>
  <si>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</si>
  <si>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</si>
  <si>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</si>
  <si>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</si>
  <si>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</si>
  <si>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</si>
  <si>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</si>
  <si>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</si>
  <si>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</si>
  <si>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</si>
  <si>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</si>
  <si>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</si>
  <si>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</si>
  <si>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</si>
  <si>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</si>
  <si>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</si>
  <si>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</si>
  <si>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</si>
  <si>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</si>
  <si>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</si>
  <si>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</si>
  <si>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</si>
  <si>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</si>
  <si>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</si>
  <si>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</si>
  <si>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</si>
  <si>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</si>
  <si>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</si>
  <si>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</si>
  <si>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</si>
  <si>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</si>
  <si>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</si>
  <si>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</si>
  <si>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</si>
  <si>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</si>
  <si>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</si>
  <si>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</si>
  <si>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</si>
  <si>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</si>
  <si>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</si>
  <si>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</si>
  <si>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</si>
  <si>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</si>
  <si>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</si>
  <si>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</si>
  <si>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</si>
  <si>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</si>
  <si>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</si>
  <si>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</si>
  <si>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</si>
  <si>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</si>
  <si>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</si>
  <si>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</si>
  <si>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</si>
  <si>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</si>
  <si>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</si>
  <si>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</si>
  <si>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</si>
  <si>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</si>
  <si>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</si>
  <si>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</si>
  <si>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</si>
  <si>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</si>
  <si>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</si>
  <si>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</si>
  <si>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</si>
  <si>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</si>
  <si>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</si>
  <si>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</si>
  <si>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</si>
  <si>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</si>
  <si>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</si>
  <si>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</si>
  <si>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</si>
  <si>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</si>
  <si>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</si>
  <si>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</si>
  <si>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</si>
  <si>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</si>
  <si>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</si>
  <si>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</si>
  <si>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</si>
  <si>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</si>
  <si>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</si>
  <si>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</si>
  <si>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</si>
  <si>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</si>
  <si>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</si>
  <si>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</si>
  <si>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</si>
  <si>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</si>
  <si>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</si>
  <si>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</si>
  <si>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</si>
  <si>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</si>
  <si>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</si>
  <si>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</si>
  <si>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</si>
  <si>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</si>
  <si>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</si>
  <si>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</si>
  <si>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</si>
  <si>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</si>
  <si>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</si>
  <si>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</si>
  <si>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</si>
  <si>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</si>
  <si>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</si>
  <si>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</si>
  <si>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</si>
  <si>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</si>
  <si>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</si>
  <si>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</si>
  <si>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</si>
  <si>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</si>
  <si>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</si>
  <si>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</si>
  <si>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</si>
  <si>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</si>
  <si>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</si>
  <si>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</si>
  <si>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</si>
  <si>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</si>
  <si>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</si>
  <si>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</si>
  <si>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</si>
  <si>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</si>
  <si>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</si>
  <si>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</si>
  <si>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</si>
  <si>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</si>
  <si>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</si>
  <si>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</si>
  <si>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</si>
  <si>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</si>
  <si>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</si>
  <si>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</si>
  <si>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</si>
  <si>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</si>
  <si>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</si>
  <si>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</si>
  <si>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</si>
  <si>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</si>
  <si>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</si>
  <si>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</si>
  <si>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</si>
  <si>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</si>
  <si>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</si>
  <si>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</si>
  <si>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</si>
  <si>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</si>
  <si>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</si>
  <si>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</si>
  <si>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</si>
  <si>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</si>
  <si>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</si>
  <si>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</si>
  <si>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</si>
  <si>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</si>
  <si>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</si>
  <si>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</si>
  <si>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</si>
  <si>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</si>
  <si>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</si>
  <si>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</si>
  <si>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</si>
  <si>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</si>
  <si>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</si>
  <si>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</si>
  <si>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</si>
  <si>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</si>
  <si>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</si>
  <si>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</si>
  <si>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</si>
  <si>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</si>
  <si>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</si>
  <si>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</si>
  <si>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</si>
  <si>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</si>
  <si>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</si>
  <si>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</si>
  <si>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</si>
  <si>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</si>
  <si>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</si>
  <si>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</si>
  <si>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</si>
  <si>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</si>
  <si>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</si>
  <si>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</si>
  <si>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</si>
  <si>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</si>
  <si>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</si>
  <si>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</si>
  <si>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</si>
  <si>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</si>
  <si>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</si>
  <si>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</si>
  <si>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</si>
  <si>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</si>
  <si>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</si>
  <si>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</si>
  <si>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</si>
  <si>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</si>
  <si>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</si>
  <si>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</si>
  <si>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</si>
  <si>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</si>
  <si>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</si>
  <si>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</si>
  <si>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</si>
  <si>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</si>
  <si>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</si>
  <si>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</si>
  <si>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</si>
  <si>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</si>
  <si>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</si>
  <si>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</si>
  <si>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</si>
  <si>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</si>
  <si>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</si>
  <si>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</si>
  <si>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</si>
  <si>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</si>
  <si>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</si>
  <si>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</si>
  <si>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</si>
  <si>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</si>
  <si>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</si>
  <si>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</si>
  <si>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</si>
  <si>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</si>
  <si>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</si>
  <si>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</si>
  <si>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</si>
  <si>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</si>
  <si>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</si>
  <si>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</si>
  <si>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</si>
  <si>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</si>
  <si>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</si>
  <si>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</si>
  <si>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</si>
  <si>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</si>
  <si>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</si>
  <si>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</si>
  <si>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</si>
  <si>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</si>
  <si>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</si>
  <si>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</si>
  <si>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</si>
  <si>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</si>
  <si>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</si>
  <si>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</si>
  <si>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</si>
  <si>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</si>
  <si>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</si>
  <si>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</si>
  <si>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</si>
  <si>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</si>
  <si>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</si>
  <si>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</si>
  <si>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</si>
  <si>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</si>
  <si>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</si>
  <si>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</si>
  <si>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</si>
  <si>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</si>
  <si>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</si>
  <si>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</si>
  <si>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</si>
  <si>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</si>
  <si>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</si>
  <si>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</si>
  <si>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</si>
  <si>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</si>
  <si>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</si>
  <si>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</si>
  <si>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</si>
  <si>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</si>
  <si>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</si>
  <si>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</si>
  <si>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</si>
  <si>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</si>
  <si>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</si>
  <si>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</si>
  <si>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</si>
  <si>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</si>
  <si>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</si>
  <si>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</si>
  <si>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</si>
  <si>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</si>
  <si>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</si>
  <si>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</si>
  <si>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</si>
  <si>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</si>
  <si>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</si>
  <si>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</si>
  <si>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</si>
  <si>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</si>
  <si>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</si>
  <si>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</si>
  <si>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</si>
  <si>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</si>
  <si>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</si>
  <si>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</si>
  <si>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</si>
  <si>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</si>
  <si>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</si>
  <si>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</si>
  <si>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</si>
  <si>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</si>
  <si>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</si>
  <si>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</si>
  <si>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</si>
  <si>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</si>
  <si>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</si>
  <si>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</si>
  <si>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</si>
  <si>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</si>
  <si>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</si>
  <si>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</si>
  <si>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</si>
  <si>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</si>
  <si>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</si>
  <si>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</si>
  <si>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</si>
  <si>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</si>
  <si>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</si>
  <si>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</si>
  <si>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</si>
  <si>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</si>
  <si>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</si>
  <si>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</si>
  <si>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</si>
  <si>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</si>
  <si>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</si>
  <si>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</si>
  <si>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</si>
  <si>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</si>
  <si>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</si>
  <si>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</si>
  <si>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</si>
  <si>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</si>
  <si>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</si>
  <si>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</si>
  <si>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</si>
  <si>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</si>
  <si>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</si>
  <si>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</si>
  <si>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</si>
  <si>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</si>
  <si>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</si>
  <si>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</si>
  <si>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</si>
  <si>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</si>
  <si>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</si>
  <si>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</si>
  <si>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</si>
  <si>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</si>
  <si>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</si>
  <si>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</si>
  <si>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</si>
  <si>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</si>
  <si>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</si>
  <si>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</si>
  <si>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</si>
  <si>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</si>
  <si>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</si>
  <si>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</si>
  <si>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</si>
  <si>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</si>
  <si>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</si>
  <si>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</si>
  <si>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</si>
  <si>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</si>
  <si>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</si>
  <si>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</si>
  <si>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</si>
  <si>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</si>
  <si>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</si>
  <si>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</si>
  <si>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</si>
  <si>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</si>
  <si>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</si>
  <si>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</si>
  <si>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</si>
  <si>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</si>
  <si>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</si>
  <si>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</si>
  <si>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</si>
  <si>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</si>
  <si>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</si>
  <si>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</si>
  <si>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</si>
  <si>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</si>
  <si>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</si>
  <si>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</si>
  <si>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</si>
  <si>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</si>
  <si>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</si>
  <si>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</si>
  <si>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</si>
  <si>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</si>
  <si>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</si>
  <si>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</si>
  <si>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</si>
  <si>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</si>
  <si>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</si>
  <si>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</si>
  <si>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</si>
  <si>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</si>
  <si>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</si>
  <si>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</si>
  <si>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</si>
  <si>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</si>
  <si>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</si>
  <si>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</si>
  <si>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</si>
  <si>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</si>
  <si>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</si>
  <si>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</si>
  <si>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</si>
  <si>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</si>
  <si>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</si>
  <si>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</si>
  <si>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</si>
  <si>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</si>
  <si>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</si>
  <si>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</si>
  <si>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</si>
  <si>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</si>
  <si>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</si>
  <si>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</si>
  <si>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</si>
  <si>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</si>
  <si>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</si>
  <si>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</si>
  <si>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</si>
  <si>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</si>
  <si>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</si>
  <si>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</si>
  <si>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</si>
  <si>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</si>
  <si>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</si>
  <si>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</si>
  <si>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</si>
  <si>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</si>
  <si>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</si>
  <si>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</si>
  <si>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</si>
  <si>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</si>
  <si>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</si>
  <si>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</si>
  <si>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</si>
  <si>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</si>
  <si>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</si>
  <si>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</si>
  <si>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</si>
  <si>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</si>
  <si>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</si>
  <si>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</si>
  <si>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</si>
  <si>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</si>
  <si>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</si>
  <si>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</si>
  <si>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</si>
  <si>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</si>
  <si>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</si>
  <si>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</si>
  <si>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</si>
  <si>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</si>
  <si>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</si>
  <si>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</si>
  <si>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</si>
  <si>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</si>
  <si>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</si>
  <si>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</si>
  <si>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</si>
  <si>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</si>
  <si>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</si>
  <si>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</si>
  <si>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</si>
  <si>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</si>
  <si>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</si>
  <si>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</si>
  <si>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</si>
  <si>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</si>
  <si>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</si>
  <si>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</si>
  <si>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</si>
  <si>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</si>
  <si>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</si>
  <si>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</si>
  <si>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</si>
  <si>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</si>
  <si>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</si>
  <si>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</si>
  <si>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</si>
  <si>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</si>
  <si>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</si>
  <si>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</si>
  <si>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</si>
  <si>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</si>
  <si>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</si>
  <si>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</si>
  <si>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</si>
  <si>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</si>
  <si>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</si>
  <si>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</si>
  <si>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</si>
  <si>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</si>
  <si>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</si>
  <si>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</si>
  <si>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</si>
  <si>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</si>
  <si>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</si>
  <si>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</si>
  <si>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</si>
  <si>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</si>
  <si>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</si>
  <si>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</si>
  <si>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</si>
  <si>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</si>
  <si>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</si>
  <si>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</si>
  <si>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</si>
  <si>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</si>
  <si>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</si>
  <si>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</si>
  <si>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</si>
  <si>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</si>
  <si>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</si>
  <si>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</si>
  <si>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</si>
  <si>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</si>
  <si>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</si>
  <si>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</si>
  <si>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</si>
  <si>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</si>
  <si>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</si>
  <si>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</si>
  <si>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</si>
  <si>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</si>
  <si>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</si>
  <si>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</si>
  <si>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</si>
  <si>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</si>
  <si>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</si>
  <si>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</si>
  <si>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</si>
  <si>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</si>
  <si>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</si>
  <si>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</si>
  <si>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</si>
  <si>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</si>
  <si>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</si>
  <si>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</si>
  <si>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</si>
  <si>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</si>
  <si>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</si>
  <si>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</si>
  <si>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</si>
  <si>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</si>
  <si>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</si>
  <si>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</si>
  <si>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</si>
  <si>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</si>
  <si>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</si>
  <si>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</si>
  <si>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</si>
  <si>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</si>
  <si>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</si>
  <si>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</si>
  <si>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</si>
  <si>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</si>
  <si>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</si>
  <si>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</si>
  <si>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</si>
  <si>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</si>
  <si>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</si>
  <si>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</si>
  <si>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</si>
  <si>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</si>
  <si>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</si>
  <si>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</si>
  <si>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</si>
  <si>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</si>
  <si>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</si>
  <si>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</si>
  <si>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</si>
  <si>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</si>
  <si>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</si>
  <si>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</si>
  <si>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</si>
  <si>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</si>
  <si>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</si>
  <si>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</si>
  <si>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</si>
  <si>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</si>
  <si>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</si>
  <si>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</si>
  <si>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</si>
  <si>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</si>
  <si>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</si>
  <si>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</si>
  <si>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</si>
  <si>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</si>
  <si>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</si>
  <si>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</si>
  <si>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</si>
  <si>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</si>
  <si>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</si>
  <si>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</si>
  <si>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</si>
  <si>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</si>
  <si>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</si>
  <si>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</si>
  <si>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</si>
  <si>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</si>
  <si>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</si>
  <si>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</si>
  <si>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</si>
  <si>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</si>
  <si>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</si>
  <si>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</si>
  <si>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</si>
  <si>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</si>
  <si>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</si>
  <si>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</si>
  <si>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</si>
  <si>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</si>
  <si>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</si>
  <si>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</si>
  <si>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</si>
  <si>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</si>
  <si>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</si>
  <si>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</si>
  <si>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</si>
  <si>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</si>
  <si>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</si>
  <si>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</si>
  <si>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</si>
  <si>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</si>
  <si>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</si>
  <si>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</si>
  <si>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</si>
  <si>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</si>
  <si>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</si>
  <si>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</si>
  <si>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</si>
  <si>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</si>
  <si>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</si>
  <si>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</si>
  <si>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</si>
  <si>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</si>
  <si>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</si>
  <si>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</si>
  <si>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</si>
  <si>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</si>
  <si>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</si>
  <si>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</si>
  <si>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</si>
  <si>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</si>
  <si>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</si>
  <si>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</si>
  <si>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</si>
  <si>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</si>
  <si>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</si>
  <si>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</si>
  <si>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</si>
  <si>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</si>
  <si>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</si>
  <si>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</si>
  <si>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</si>
  <si>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</si>
  <si>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</si>
  <si>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</si>
  <si>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</si>
  <si>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</si>
  <si>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</si>
  <si>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</si>
  <si>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</si>
  <si>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</si>
  <si>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</si>
  <si>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</si>
  <si>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</si>
  <si>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</si>
  <si>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</si>
  <si>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</si>
  <si>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</si>
  <si>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</si>
  <si>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</si>
  <si>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</si>
  <si>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</si>
  <si>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</si>
  <si>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</si>
  <si>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</si>
  <si>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</si>
  <si>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</si>
  <si>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</si>
  <si>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</si>
  <si>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</si>
  <si>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</si>
  <si>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</si>
  <si>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</si>
  <si>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</si>
  <si>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</si>
  <si>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</si>
  <si>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</si>
  <si>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</si>
  <si>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</si>
  <si>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</si>
  <si>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</si>
  <si>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</si>
  <si>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</si>
  <si>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</si>
  <si>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</si>
  <si>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</si>
  <si>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</si>
  <si>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</si>
  <si>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</si>
  <si>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</si>
  <si>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</si>
  <si>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</si>
  <si>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</si>
  <si>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</si>
  <si>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</si>
  <si>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</si>
  <si>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</si>
  <si>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</si>
  <si>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</si>
  <si>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</si>
  <si>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</si>
  <si>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</si>
  <si>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</si>
  <si>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</si>
  <si>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</si>
  <si>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</si>
  <si>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</si>
  <si>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</si>
  <si>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</si>
  <si>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</si>
  <si>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</si>
  <si>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</si>
  <si>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</si>
  <si>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</si>
  <si>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</si>
  <si>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</si>
  <si>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</si>
  <si>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</si>
  <si>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</si>
  <si>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</si>
  <si>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</si>
  <si>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</si>
  <si>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</si>
  <si>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</si>
  <si>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</si>
  <si>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</si>
  <si>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</si>
  <si>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</si>
  <si>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</si>
  <si>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</si>
  <si>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</si>
  <si>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</si>
  <si>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</si>
  <si>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</si>
  <si>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</si>
  <si>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</si>
  <si>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</si>
  <si>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</si>
  <si>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</si>
  <si>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</si>
  <si>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</si>
  <si>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</si>
  <si>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</si>
  <si>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</si>
  <si>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</si>
  <si>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</si>
  <si>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</si>
  <si>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</si>
  <si>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</si>
  <si>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</si>
  <si>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</si>
  <si>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</si>
  <si>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</si>
  <si>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</si>
  <si>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</si>
  <si>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</si>
  <si>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</si>
  <si>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</si>
  <si>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</si>
  <si>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</si>
  <si>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</si>
  <si>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</si>
  <si>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</si>
  <si>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</si>
  <si>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</si>
  <si>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</si>
  <si>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</si>
  <si>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</si>
  <si>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</si>
  <si>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</si>
  <si>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</si>
  <si>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</si>
  <si>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</si>
  <si>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</si>
  <si>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</si>
  <si>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</si>
  <si>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</si>
  <si>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</si>
  <si>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</si>
  <si>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</si>
  <si>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</si>
  <si>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</si>
  <si>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</si>
  <si>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</si>
  <si>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</si>
  <si>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</si>
  <si>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</si>
  <si>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</si>
  <si>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</si>
  <si>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</si>
  <si>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</si>
  <si>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</si>
  <si>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</si>
  <si>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</si>
  <si>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</si>
  <si>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</si>
  <si>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</si>
  <si>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</si>
  <si>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</si>
  <si>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</si>
  <si>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</si>
  <si>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</si>
  <si>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</si>
  <si>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</si>
  <si>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</si>
  <si>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</si>
  <si>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</si>
  <si>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</si>
  <si>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</si>
  <si>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</si>
  <si>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</si>
  <si>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</si>
  <si>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</si>
  <si>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</si>
  <si>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</si>
  <si>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</si>
  <si>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</si>
  <si>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</si>
  <si>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</si>
  <si>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</si>
  <si>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</si>
  <si>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</si>
  <si>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</si>
  <si>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</si>
  <si>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</si>
  <si>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</si>
  <si>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</si>
  <si>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</si>
  <si>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</si>
  <si>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</si>
  <si>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</si>
  <si>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</si>
  <si>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</si>
  <si>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</si>
  <si>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</si>
  <si>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</si>
  <si>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</si>
  <si>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</si>
  <si>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</si>
  <si>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</si>
  <si>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</si>
  <si>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</si>
  <si>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</si>
  <si>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</si>
  <si>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</si>
  <si>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</si>
  <si>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</si>
  <si>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</si>
  <si>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</si>
  <si>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</si>
  <si>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</si>
  <si>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</si>
  <si>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</si>
  <si>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</si>
  <si>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</si>
  <si>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</si>
  <si>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</si>
  <si>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</si>
  <si>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</si>
  <si>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</si>
  <si>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</si>
  <si>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</si>
  <si>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</si>
  <si>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</si>
  <si>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</si>
  <si>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</si>
  <si>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</si>
  <si>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</si>
  <si>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</si>
  <si>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</si>
  <si>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</si>
  <si>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</si>
  <si>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</si>
  <si>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</si>
  <si>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</si>
  <si>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</si>
  <si>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</si>
  <si>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</si>
  <si>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</si>
  <si>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</si>
  <si>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</si>
  <si>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</si>
  <si>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</si>
  <si>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</si>
  <si>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</si>
  <si>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</si>
  <si>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</si>
  <si>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</si>
  <si>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</si>
  <si>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</si>
  <si>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</si>
  <si>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</si>
  <si>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</si>
  <si>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</si>
  <si>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</si>
  <si>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</si>
  <si>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</si>
  <si>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</si>
  <si>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</si>
  <si>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</si>
  <si>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</si>
  <si>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</si>
  <si>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</si>
  <si>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</si>
  <si>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</si>
  <si>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</si>
  <si>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</si>
  <si>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</si>
  <si>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</si>
  <si>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</si>
  <si>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</si>
  <si>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</si>
  <si>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</si>
  <si>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</si>
  <si>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</si>
  <si>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</si>
  <si>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</si>
  <si>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</si>
  <si>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</si>
  <si>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</si>
  <si>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</si>
  <si>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</si>
  <si>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</si>
  <si>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</si>
  <si>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</si>
  <si>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</si>
  <si>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</si>
  <si>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</si>
  <si>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</si>
  <si>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</si>
  <si>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</si>
  <si>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</si>
  <si>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</si>
  <si>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</si>
  <si>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</si>
  <si>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</si>
  <si>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</si>
  <si>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</si>
  <si>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</si>
  <si>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</si>
  <si>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</si>
  <si>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</si>
  <si>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</si>
  <si>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</si>
  <si>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</si>
  <si>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</si>
  <si>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</si>
  <si>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</si>
  <si>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</si>
  <si>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</si>
  <si>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</si>
  <si>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</si>
  <si>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</si>
  <si>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</si>
  <si>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</si>
  <si>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</si>
  <si>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</si>
  <si>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</si>
  <si>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</si>
  <si>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</si>
  <si>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</si>
  <si>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</si>
  <si>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</si>
  <si>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</si>
  <si>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</si>
  <si>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</si>
  <si>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</si>
  <si>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</si>
  <si>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</si>
  <si>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</si>
  <si>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</si>
  <si>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</si>
  <si>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</si>
  <si>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</si>
  <si>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</si>
  <si>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</si>
  <si>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</si>
  <si>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</si>
  <si>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</si>
  <si>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</si>
  <si>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</si>
  <si>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</si>
  <si>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</si>
  <si>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</si>
  <si>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</si>
  <si>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</si>
  <si>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</si>
  <si>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</si>
  <si>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</si>
  <si>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</si>
  <si>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</si>
  <si>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</si>
  <si>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</si>
  <si>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</si>
  <si>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</si>
  <si>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</si>
  <si>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</si>
  <si>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</si>
  <si>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</si>
  <si>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</si>
  <si>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</si>
  <si>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</si>
  <si>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</si>
  <si>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</si>
  <si>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</si>
  <si>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</si>
  <si>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</si>
  <si>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</si>
  <si>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</si>
  <si>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</si>
  <si>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</si>
  <si>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</si>
  <si>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</si>
  <si>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</si>
  <si>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</si>
  <si>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</si>
  <si>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</si>
  <si>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</si>
  <si>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</si>
  <si>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</si>
  <si>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</si>
  <si>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</si>
  <si>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</si>
  <si>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</si>
  <si>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</si>
  <si>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</si>
  <si>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</si>
  <si>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</si>
  <si>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</si>
  <si>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</si>
  <si>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</si>
  <si>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</si>
  <si>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</si>
  <si>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</si>
  <si>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</si>
  <si>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</si>
  <si>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</si>
  <si>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</si>
  <si>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</si>
  <si>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</si>
  <si>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</si>
  <si>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</si>
  <si>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</si>
  <si>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</si>
  <si>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</si>
  <si>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</si>
  <si>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</si>
  <si>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</si>
  <si>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</si>
  <si>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</si>
  <si>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</si>
  <si>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</si>
  <si>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</si>
  <si>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</si>
  <si>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</si>
  <si>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</si>
  <si>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</si>
  <si>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</si>
  <si>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</si>
  <si>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</si>
  <si>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</si>
  <si>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</si>
  <si>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</si>
  <si>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</si>
  <si>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</si>
  <si>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</si>
  <si>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</si>
  <si>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</si>
  <si>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</si>
  <si>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</si>
  <si>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</si>
  <si>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</si>
  <si>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</si>
  <si>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</si>
  <si>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</si>
  <si>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</si>
  <si>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</si>
  <si>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</si>
  <si>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</si>
  <si>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</si>
  <si>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</si>
  <si>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</si>
  <si>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</si>
  <si>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</si>
  <si>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</si>
  <si>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</si>
  <si>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</si>
  <si>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</si>
  <si>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</si>
  <si>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</si>
  <si>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</si>
  <si>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</si>
  <si>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</si>
  <si>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</si>
  <si>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</si>
  <si>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</si>
  <si>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</si>
  <si>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</si>
  <si>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</si>
  <si>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</si>
  <si>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</si>
  <si>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</si>
  <si>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</si>
  <si>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</si>
  <si>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</si>
  <si>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</si>
  <si>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</si>
  <si>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</si>
  <si>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</si>
  <si>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</si>
  <si>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</si>
  <si>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</si>
  <si>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</si>
  <si>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</si>
  <si>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</si>
  <si>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</si>
  <si>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</si>
  <si>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</si>
  <si>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</si>
  <si>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</si>
  <si>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</si>
  <si>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</si>
  <si>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</si>
  <si>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</si>
  <si>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</si>
  <si>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</si>
  <si>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</si>
  <si>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</si>
  <si>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</si>
  <si>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</si>
  <si>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</si>
  <si>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</si>
  <si>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</si>
  <si>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</si>
  <si>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</si>
  <si>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</si>
  <si>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</si>
  <si>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</si>
  <si>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</si>
  <si>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</si>
  <si>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</si>
  <si>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</si>
  <si>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</si>
  <si>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</si>
  <si>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</si>
  <si>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</si>
  <si>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</si>
  <si>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</si>
  <si>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</si>
  <si>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</si>
  <si>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</si>
  <si>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</si>
  <si>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</si>
  <si>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</si>
  <si>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</si>
  <si>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</si>
  <si>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</si>
  <si>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</si>
  <si>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</si>
  <si>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</si>
  <si>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</si>
  <si>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</si>
  <si>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</si>
  <si>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</si>
  <si>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</si>
  <si>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</si>
  <si>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</si>
  <si>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</si>
  <si>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</si>
  <si>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</si>
  <si>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</si>
  <si>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</si>
  <si>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</si>
  <si>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</si>
  <si>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</si>
  <si>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</si>
  <si>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</si>
  <si>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</si>
  <si>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</si>
  <si>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</si>
  <si>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</si>
  <si>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</si>
  <si>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</si>
  <si>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</si>
  <si>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</si>
  <si>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</si>
  <si>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</si>
  <si>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</si>
  <si>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</si>
  <si>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</si>
  <si>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</si>
  <si>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</si>
  <si>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</si>
  <si>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</si>
  <si>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</si>
  <si>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</si>
  <si>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</si>
  <si>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</si>
  <si>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</si>
  <si>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</si>
  <si>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</si>
  <si>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</si>
  <si>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</si>
  <si>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</si>
  <si>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</si>
  <si>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</si>
  <si>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</si>
  <si>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</si>
  <si>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</si>
  <si>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</si>
  <si>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</si>
  <si>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</si>
  <si>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</si>
  <si>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</si>
  <si>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</si>
  <si>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</si>
  <si>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</si>
  <si>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</si>
  <si>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</si>
  <si>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</si>
  <si>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</si>
  <si>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</si>
  <si>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</si>
  <si>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</si>
  <si>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</si>
  <si>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</si>
  <si>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</si>
  <si>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</si>
  <si>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</si>
  <si>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</si>
  <si>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</si>
  <si>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</si>
  <si>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</si>
  <si>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</si>
  <si>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</si>
  <si>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</si>
  <si>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</si>
  <si>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</si>
  <si>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</si>
  <si>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</si>
  <si>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</si>
  <si>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</si>
  <si>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</si>
  <si>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</si>
  <si>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</si>
  <si>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</si>
  <si>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</si>
  <si>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</si>
  <si>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</si>
  <si>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</si>
  <si>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</si>
  <si>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</si>
  <si>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</si>
  <si>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</si>
  <si>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</si>
  <si>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</si>
  <si>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</si>
  <si>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</si>
  <si>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</si>
  <si>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</si>
  <si>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</si>
  <si>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</si>
  <si>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</si>
  <si>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</si>
  <si>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</si>
  <si>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</si>
  <si>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</si>
  <si>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</si>
  <si>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</si>
  <si>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</si>
  <si>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</si>
  <si>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</si>
  <si>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</si>
  <si>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</si>
  <si>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</si>
  <si>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</si>
  <si>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</si>
  <si>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</si>
  <si>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</si>
  <si>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</si>
  <si>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</si>
  <si>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</si>
  <si>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</si>
  <si>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</si>
  <si>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</si>
  <si>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</si>
  <si>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</si>
  <si>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</si>
  <si>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</si>
  <si>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</si>
  <si>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</si>
  <si>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</si>
  <si>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</si>
  <si>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</si>
  <si>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</si>
  <si>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</si>
  <si>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</si>
  <si>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</si>
  <si>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</si>
  <si>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</si>
  <si>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</si>
  <si>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</si>
  <si>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</si>
  <si>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</si>
  <si>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</si>
  <si>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</si>
  <si>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</si>
  <si>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</si>
  <si>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</si>
  <si>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</si>
  <si>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</si>
  <si>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</si>
  <si>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</si>
  <si>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</si>
  <si>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</si>
  <si>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</si>
  <si>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</si>
  <si>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</si>
  <si>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</si>
  <si>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</si>
  <si>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</si>
  <si>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</si>
  <si>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</si>
  <si>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</si>
  <si>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</si>
  <si>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</si>
  <si>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</si>
  <si>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</si>
  <si>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</si>
  <si>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</si>
  <si>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</si>
  <si>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</si>
  <si>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</si>
  <si>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</si>
  <si>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</si>
  <si>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</si>
  <si>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</si>
  <si>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</si>
  <si>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</si>
  <si>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</si>
  <si>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</si>
  <si>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</si>
  <si>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</si>
  <si>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</si>
  <si>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</si>
  <si>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</si>
  <si>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</si>
  <si>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</si>
  <si>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</si>
  <si>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</si>
  <si>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</si>
  <si>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</si>
  <si>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</si>
  <si>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</si>
  <si>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</si>
  <si>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</si>
  <si>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</si>
  <si>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</si>
  <si>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</si>
  <si>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</si>
  <si>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</si>
  <si>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</si>
  <si>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</si>
  <si>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</si>
  <si>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</si>
  <si>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</si>
  <si>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</si>
  <si>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</si>
  <si>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</si>
  <si>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</si>
  <si>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</si>
  <si>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</si>
  <si>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</si>
  <si>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</si>
  <si>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</si>
  <si>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</si>
  <si>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</si>
  <si>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</si>
  <si>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</si>
  <si>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</si>
  <si>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</si>
  <si>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</si>
  <si>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</si>
  <si>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</si>
  <si>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</si>
  <si>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</si>
  <si>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</si>
  <si>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</si>
  <si>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</si>
  <si>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</si>
  <si>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</si>
  <si>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</si>
  <si>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</si>
  <si>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</si>
  <si>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</si>
  <si>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</si>
  <si>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</si>
  <si>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</si>
  <si>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</si>
  <si>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</si>
  <si>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</si>
  <si>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</si>
  <si>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</si>
  <si>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</si>
  <si>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</si>
  <si>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</si>
  <si>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</si>
  <si>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</si>
  <si>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</si>
  <si>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</si>
  <si>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</si>
  <si>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</si>
  <si>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</si>
  <si>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</si>
  <si>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</si>
  <si>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</si>
  <si>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</si>
  <si>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</si>
  <si>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</si>
  <si>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</si>
  <si>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</si>
  <si>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</si>
  <si>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</si>
  <si>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</si>
  <si>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</si>
  <si>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</si>
  <si>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</si>
  <si>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</si>
  <si>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</si>
  <si>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</si>
  <si>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</si>
  <si>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</si>
  <si>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</si>
  <si>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</si>
  <si>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</si>
  <si>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</si>
  <si>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</si>
  <si>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</si>
  <si>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</si>
  <si>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</si>
  <si>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</si>
  <si>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</si>
  <si>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</si>
  <si>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</si>
  <si>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</si>
  <si>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</si>
  <si>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</si>
  <si>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</si>
  <si>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</si>
  <si>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</si>
  <si>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</si>
  <si>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</si>
  <si>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</si>
  <si>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</si>
  <si>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</si>
  <si>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</si>
  <si>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</si>
  <si>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</si>
  <si>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</si>
  <si>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</si>
  <si>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</si>
  <si>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</si>
  <si>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</si>
  <si>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</si>
  <si>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</si>
  <si>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</si>
  <si>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</si>
  <si>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</si>
  <si>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</si>
  <si>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</si>
  <si>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</si>
  <si>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</si>
  <si>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</si>
  <si>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</si>
  <si>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</si>
  <si>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</si>
  <si>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</si>
  <si>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</si>
  <si>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</si>
  <si>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</si>
  <si>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</si>
  <si>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</si>
  <si>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</si>
  <si>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</si>
  <si>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</si>
  <si>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</si>
  <si>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</si>
  <si>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</si>
  <si>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</si>
  <si>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</si>
  <si>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</si>
  <si>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</si>
  <si>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</si>
  <si>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</si>
  <si>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</si>
  <si>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</si>
  <si>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</si>
  <si>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</si>
  <si>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</si>
  <si>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</si>
  <si>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</si>
  <si>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</si>
  <si>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</si>
  <si>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</si>
  <si>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</si>
  <si>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</si>
  <si>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</si>
  <si>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</si>
  <si>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</si>
  <si>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</si>
  <si>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</si>
  <si>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</si>
  <si>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</si>
  <si>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</si>
  <si>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</si>
  <si>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</si>
  <si>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</si>
  <si>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</si>
  <si>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</si>
  <si>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</si>
  <si>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</si>
  <si>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</si>
  <si>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</si>
  <si>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</si>
  <si>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</si>
  <si>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</si>
  <si>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</si>
  <si>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</si>
  <si>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</si>
  <si>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</si>
  <si>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</si>
  <si>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</si>
  <si>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</si>
  <si>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</si>
  <si>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</si>
  <si>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</si>
  <si>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</si>
  <si>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</si>
  <si>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</si>
  <si>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</si>
  <si>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</si>
  <si>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</si>
  <si>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</si>
  <si>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</si>
  <si>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</si>
  <si>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</si>
  <si>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</si>
  <si>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</si>
  <si>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</si>
  <si>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</si>
  <si>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</si>
  <si>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</si>
  <si>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</si>
  <si>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</si>
  <si>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</si>
  <si>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</si>
  <si>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</si>
  <si>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</si>
  <si>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</si>
  <si>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</si>
  <si>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</si>
  <si>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</si>
  <si>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</si>
  <si>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</si>
  <si>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</si>
  <si>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</si>
  <si>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</si>
  <si>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</si>
  <si>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</si>
  <si>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</si>
  <si>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</si>
  <si>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</si>
  <si>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</si>
  <si>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</si>
  <si>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</si>
  <si>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</si>
  <si>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</si>
  <si>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</si>
  <si>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</si>
  <si>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</si>
  <si>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</si>
  <si>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</si>
  <si>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</si>
  <si>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</si>
  <si>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</si>
  <si>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</si>
  <si>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</si>
  <si>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</si>
  <si>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</si>
  <si>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</si>
  <si>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</si>
  <si>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</si>
  <si>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</si>
  <si>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</si>
  <si>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</si>
  <si>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</si>
  <si>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</si>
  <si>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</si>
  <si>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</si>
  <si>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</si>
  <si>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</si>
  <si>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</si>
  <si>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</si>
  <si>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</si>
  <si>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</si>
  <si>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</si>
  <si>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</si>
  <si>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</si>
  <si>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</si>
  <si>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</si>
  <si>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</si>
  <si>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</si>
  <si>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</si>
  <si>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</si>
  <si>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</si>
  <si>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</si>
  <si>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</si>
  <si>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</si>
  <si>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</si>
  <si>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</si>
  <si>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</si>
  <si>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</si>
  <si>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</si>
  <si>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</si>
  <si>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</si>
  <si>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</si>
  <si>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</si>
  <si>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</si>
  <si>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</si>
  <si>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</si>
  <si>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</si>
  <si>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</si>
  <si>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</si>
  <si>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</si>
  <si>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</si>
  <si>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</si>
  <si>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</si>
  <si>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</si>
  <si>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</si>
  <si>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</si>
  <si>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</si>
  <si>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</si>
  <si>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</si>
  <si>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</si>
  <si>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</si>
  <si>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</si>
  <si>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</si>
  <si>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</si>
  <si>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</si>
  <si>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</si>
  <si>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</si>
  <si>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</si>
  <si>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</si>
  <si>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</si>
  <si>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</si>
  <si>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</si>
  <si>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</si>
  <si>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</si>
  <si>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</si>
  <si>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</si>
  <si>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</si>
  <si>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</si>
  <si>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</si>
  <si>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</si>
  <si>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</si>
  <si>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</si>
  <si>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</si>
  <si>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</si>
  <si>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</si>
  <si>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</si>
  <si>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</si>
  <si>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</si>
  <si>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</si>
  <si>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</si>
  <si>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</si>
  <si>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</si>
  <si>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</si>
  <si>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</si>
  <si>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</si>
  <si>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</si>
  <si>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</si>
  <si>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</si>
  <si>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</si>
  <si>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</si>
  <si>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</si>
  <si>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</si>
  <si>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</si>
  <si>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</si>
  <si>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</si>
  <si>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</si>
  <si>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</si>
  <si>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</si>
  <si>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</si>
  <si>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</si>
  <si>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</si>
  <si>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</si>
  <si>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</si>
  <si>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</si>
  <si>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</si>
  <si>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</si>
  <si>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</si>
  <si>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</si>
  <si>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</si>
  <si>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</si>
  <si>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</si>
  <si>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</si>
  <si>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</si>
  <si>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</si>
  <si>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</si>
  <si>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</si>
  <si>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</si>
  <si>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</si>
  <si>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</si>
  <si>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</si>
  <si>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</si>
  <si>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</si>
  <si>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</si>
  <si>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</si>
  <si>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</si>
  <si>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</si>
  <si>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</si>
  <si>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</si>
  <si>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</si>
  <si>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</si>
  <si>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</si>
  <si>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</si>
  <si>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</si>
  <si>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</si>
  <si>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</si>
  <si>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</si>
  <si>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</si>
  <si>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</si>
  <si>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</si>
  <si>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</si>
  <si>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</si>
  <si>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</si>
  <si>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</si>
  <si>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</si>
  <si>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</si>
  <si>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</si>
  <si>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</si>
  <si>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</si>
  <si>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</si>
  <si>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</si>
  <si>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</si>
  <si>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</si>
  <si>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</si>
  <si>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</si>
  <si>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</si>
  <si>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</si>
  <si>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</si>
  <si>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</si>
  <si>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</si>
  <si>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</si>
  <si>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</si>
  <si>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</si>
  <si>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</si>
  <si>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</si>
  <si>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</si>
  <si>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</si>
  <si>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</si>
  <si>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</si>
  <si>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</si>
  <si>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</si>
  <si>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</si>
  <si>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</si>
  <si>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</si>
  <si>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</si>
  <si>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</si>
  <si>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</si>
  <si>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</si>
  <si>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</si>
  <si>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</si>
  <si>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</si>
  <si>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</si>
  <si>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</si>
  <si>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</si>
  <si>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</si>
  <si>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</si>
  <si>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</si>
  <si>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</si>
  <si>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</si>
  <si>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</si>
  <si>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</si>
  <si>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</si>
  <si>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</si>
  <si>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</si>
  <si>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</si>
  <si>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</si>
  <si>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</si>
  <si>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</si>
  <si>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</si>
  <si>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</si>
  <si>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</si>
  <si>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</si>
  <si>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</si>
  <si>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</si>
  <si>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</si>
  <si>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</si>
  <si>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</si>
  <si>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</si>
  <si>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</si>
  <si>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</si>
  <si>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</si>
  <si>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</si>
  <si>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</si>
  <si>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</si>
  <si>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</si>
  <si>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</si>
  <si>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</si>
  <si>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</si>
  <si>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</si>
  <si>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</si>
  <si>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</si>
  <si>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</si>
  <si>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</si>
  <si>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</si>
  <si>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</si>
  <si>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</si>
  <si>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</si>
  <si>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</si>
  <si>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</si>
  <si>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</si>
  <si>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</si>
  <si>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</si>
  <si>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</si>
  <si>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</si>
  <si>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</si>
  <si>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</si>
  <si>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</si>
  <si>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</si>
  <si>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</si>
  <si>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</si>
  <si>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</si>
  <si>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</si>
  <si>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</si>
  <si>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</si>
  <si>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</si>
  <si>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</si>
  <si>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</si>
  <si>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</si>
  <si>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</si>
  <si>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</si>
  <si>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</si>
  <si>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</si>
  <si>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</si>
  <si>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</si>
  <si>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</si>
  <si>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</si>
  <si>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</si>
  <si>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</si>
  <si>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</si>
  <si>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</si>
  <si>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</si>
  <si>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</si>
  <si>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</si>
  <si>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</si>
  <si>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</si>
  <si>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</si>
  <si>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</si>
  <si>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</si>
  <si>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</si>
  <si>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</si>
  <si>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</si>
  <si>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</si>
  <si>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</si>
  <si>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</si>
  <si>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</si>
  <si>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</si>
  <si>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</si>
  <si>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</si>
  <si>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</si>
  <si>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</si>
  <si>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</si>
  <si>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</si>
  <si>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</si>
  <si>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</si>
  <si>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</si>
  <si>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</si>
  <si>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</si>
  <si>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</si>
  <si>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</si>
  <si>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</si>
  <si>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</si>
  <si>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</si>
  <si>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</si>
  <si>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</si>
  <si>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</si>
  <si>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</si>
  <si>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</si>
  <si>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</si>
  <si>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</si>
  <si>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</si>
  <si>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</si>
  <si>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</si>
  <si>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</si>
  <si>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</si>
  <si>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</si>
  <si>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</si>
  <si>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</si>
  <si>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</si>
  <si>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</si>
  <si>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</si>
  <si>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</si>
  <si>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</si>
  <si>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</si>
  <si>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</si>
  <si>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</si>
  <si>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</si>
  <si>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</si>
  <si>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</si>
  <si>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</si>
  <si>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</si>
  <si>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</si>
  <si>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</si>
  <si>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</si>
  <si>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</si>
  <si>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</si>
  <si>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</si>
  <si>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</si>
  <si>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</si>
  <si>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</si>
  <si>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</si>
  <si>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</si>
  <si>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</si>
  <si>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</si>
  <si>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</si>
  <si>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</si>
  <si>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</si>
  <si>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</si>
  <si>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</si>
  <si>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</si>
  <si>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</si>
  <si>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</si>
  <si>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</si>
  <si>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</si>
  <si>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</si>
  <si>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</si>
  <si>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</si>
  <si>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</si>
  <si>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</si>
  <si>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</si>
  <si>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</si>
  <si>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</si>
  <si>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</si>
  <si>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</si>
  <si>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</si>
  <si>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</si>
  <si>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</si>
  <si>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</si>
  <si>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</si>
  <si>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</si>
  <si>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</si>
  <si>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</si>
  <si>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</si>
  <si>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</si>
  <si>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</si>
  <si>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</si>
  <si>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</si>
  <si>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</si>
  <si>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</si>
  <si>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</si>
  <si>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</si>
  <si>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</si>
  <si>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</si>
  <si>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</si>
  <si>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</si>
  <si>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</si>
  <si>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</si>
  <si>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</si>
  <si>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</si>
  <si>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</si>
  <si>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</si>
  <si>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</si>
  <si>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</si>
  <si>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</si>
  <si>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</si>
  <si>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</si>
  <si>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</si>
  <si>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</si>
  <si>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</si>
  <si>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</si>
  <si>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</si>
  <si>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</si>
  <si>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</si>
  <si>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</si>
  <si>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</si>
  <si>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</si>
  <si>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</si>
  <si>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</si>
  <si>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</si>
  <si>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</si>
  <si>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</si>
  <si>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</si>
  <si>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</si>
  <si>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</si>
  <si>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</si>
  <si>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</si>
  <si>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</si>
  <si>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</si>
  <si>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</si>
  <si>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</si>
  <si>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</si>
  <si>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</si>
  <si>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</si>
  <si>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</si>
  <si>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</si>
  <si>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</si>
  <si>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</si>
  <si>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</si>
  <si>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</si>
  <si>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</si>
  <si>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</si>
  <si>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</si>
  <si>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</si>
  <si>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</si>
  <si>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</si>
  <si>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</si>
  <si>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</si>
  <si>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</si>
  <si>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</si>
  <si>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</si>
  <si>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</si>
  <si>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</si>
  <si>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</si>
  <si>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</si>
  <si>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</si>
  <si>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</si>
  <si>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</si>
  <si>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</si>
  <si>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</si>
  <si>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</si>
  <si>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</si>
  <si>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</si>
  <si>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</si>
  <si>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</si>
  <si>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</si>
  <si>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</si>
  <si>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</si>
  <si>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</si>
  <si>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</si>
  <si>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</si>
  <si>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</si>
  <si>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</si>
  <si>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</si>
  <si>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</si>
  <si>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</si>
  <si>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</si>
  <si>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</si>
  <si>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</si>
  <si>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</si>
  <si>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</si>
  <si>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</si>
  <si>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</si>
  <si>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</si>
  <si>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</si>
  <si>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</si>
  <si>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</si>
  <si>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</si>
  <si>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</si>
  <si>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</si>
  <si>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</si>
  <si>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</si>
  <si>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</si>
  <si>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</si>
  <si>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</si>
  <si>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</si>
  <si>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</si>
  <si>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</si>
  <si>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</si>
  <si>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</si>
  <si>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</si>
  <si>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</si>
  <si>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</si>
  <si>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</si>
  <si>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</si>
  <si>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</si>
  <si>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</si>
  <si>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</si>
  <si>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</si>
  <si>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</si>
  <si>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</si>
  <si>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</si>
  <si>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</si>
  <si>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</si>
  <si>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</si>
  <si>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</si>
  <si>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</si>
  <si>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</si>
  <si>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</si>
  <si>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</si>
  <si>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</si>
  <si>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</si>
  <si>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</si>
  <si>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</si>
  <si>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</si>
  <si>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</si>
  <si>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</si>
  <si>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</si>
  <si>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</si>
  <si>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</si>
  <si>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</si>
  <si>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</si>
  <si>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</si>
  <si>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</si>
  <si>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</si>
  <si>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</si>
  <si>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</si>
  <si>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</si>
  <si>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</si>
  <si>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</si>
  <si>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</si>
  <si>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</si>
  <si>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</si>
  <si>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</si>
  <si>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</si>
  <si>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</si>
  <si>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</si>
  <si>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</si>
  <si>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</si>
  <si>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</si>
  <si>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</si>
  <si>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</si>
  <si>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</si>
  <si>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</si>
  <si>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</si>
  <si>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</si>
  <si>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</si>
  <si>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</si>
  <si>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</si>
  <si>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</si>
  <si>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</si>
  <si>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</si>
  <si>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</si>
  <si>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</si>
  <si>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</si>
  <si>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</si>
  <si>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</si>
  <si>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</si>
  <si>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</si>
  <si>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</si>
  <si>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</si>
  <si>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</si>
  <si>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</si>
  <si>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</si>
  <si>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</si>
  <si>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</si>
  <si>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</si>
  <si>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</si>
  <si>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</si>
  <si>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</si>
  <si>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</si>
  <si>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</si>
  <si>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</si>
  <si>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</si>
  <si>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</si>
  <si>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</si>
  <si>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</si>
  <si>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</si>
  <si>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</si>
  <si>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</si>
  <si>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</si>
  <si>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</si>
  <si>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</si>
  <si>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</si>
  <si>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</si>
  <si>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</si>
  <si>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</si>
  <si>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</si>
  <si>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</si>
  <si>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</si>
  <si>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</si>
  <si>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</si>
  <si>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</si>
  <si>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</si>
  <si>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</si>
  <si>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</si>
  <si>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</si>
  <si>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</si>
  <si>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</si>
  <si>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</si>
  <si>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</si>
  <si>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</si>
  <si>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</si>
  <si>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</si>
  <si>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</si>
  <si>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</si>
  <si>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</si>
  <si>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</si>
  <si>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</si>
  <si>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</si>
  <si>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</si>
  <si>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</si>
  <si>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</si>
  <si>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</si>
  <si>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</si>
  <si>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</si>
  <si>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</si>
  <si>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</si>
  <si>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</si>
  <si>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</si>
  <si>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</si>
  <si>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</si>
  <si>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</si>
  <si>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</si>
  <si>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</si>
  <si>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</si>
  <si>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</si>
  <si>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</si>
  <si>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</si>
  <si>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</si>
  <si>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</si>
  <si>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</si>
  <si>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</si>
  <si>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</si>
  <si>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</si>
  <si>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</si>
  <si>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</si>
  <si>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</si>
  <si>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</si>
  <si>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</si>
  <si>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</si>
  <si>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</si>
  <si>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</si>
  <si>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</si>
  <si>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</si>
  <si>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</si>
  <si>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</si>
  <si>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</si>
  <si>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</si>
  <si>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</si>
  <si>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</si>
  <si>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</si>
  <si>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</si>
  <si>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</si>
  <si>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</si>
  <si>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</si>
  <si>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</si>
  <si>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</si>
  <si>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</si>
  <si>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</si>
  <si>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</si>
  <si>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</si>
  <si>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</si>
  <si>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</si>
  <si>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</si>
  <si>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</si>
  <si>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</si>
  <si>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</si>
  <si>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</si>
  <si>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</si>
  <si>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</si>
  <si>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</si>
  <si>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</si>
  <si>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</si>
  <si>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</si>
  <si>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</si>
  <si>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</si>
  <si>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</si>
  <si>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</si>
  <si>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</si>
  <si>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</si>
  <si>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</si>
  <si>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</si>
  <si>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</si>
  <si>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</si>
  <si>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</si>
  <si>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</si>
  <si>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</si>
  <si>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</si>
  <si>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</si>
  <si>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</si>
  <si>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</si>
  <si>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</si>
  <si>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</si>
  <si>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</si>
  <si>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</si>
  <si>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</si>
  <si>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</si>
  <si>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</si>
  <si>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</si>
  <si>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</si>
  <si>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</si>
  <si>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</si>
  <si>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</si>
  <si>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</si>
  <si>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</si>
  <si>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</si>
  <si>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</si>
  <si>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</si>
  <si>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</si>
  <si>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</si>
  <si>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</si>
  <si>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</si>
  <si>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</si>
  <si>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</si>
  <si>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</si>
  <si>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</si>
  <si>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</si>
  <si>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</si>
  <si>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</si>
  <si>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</si>
  <si>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</si>
  <si>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</si>
  <si>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</si>
  <si>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</si>
  <si>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</si>
  <si>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</si>
  <si>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</si>
  <si>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</si>
  <si>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</si>
  <si>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</si>
  <si>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</si>
  <si>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</si>
  <si>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</si>
  <si>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</si>
  <si>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</si>
  <si>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</si>
  <si>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</si>
  <si>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</si>
  <si>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</si>
  <si>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</si>
  <si>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</si>
  <si>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</si>
  <si>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</si>
  <si>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</si>
  <si>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</si>
  <si>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</si>
  <si>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</si>
  <si>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</si>
  <si>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</si>
  <si>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</si>
  <si>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</si>
  <si>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</si>
  <si>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</si>
  <si>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</si>
  <si>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</si>
  <si>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</si>
  <si>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</si>
  <si>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</si>
  <si>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</si>
  <si>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</si>
  <si>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</si>
  <si>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</si>
  <si>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</si>
  <si>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</si>
  <si>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</si>
  <si>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</si>
  <si>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</si>
  <si>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</si>
  <si>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</si>
  <si>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</si>
  <si>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</si>
  <si>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</si>
  <si>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</si>
  <si>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</si>
  <si>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</si>
  <si>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</si>
  <si>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</si>
  <si>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</si>
  <si>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</si>
  <si>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</si>
  <si>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</si>
  <si>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</si>
  <si>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</si>
  <si>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</si>
  <si>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</si>
  <si>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</si>
  <si>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</si>
  <si>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</si>
  <si>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</si>
  <si>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</si>
  <si>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</si>
  <si>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</si>
  <si>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</si>
  <si>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</si>
  <si>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</si>
  <si>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</si>
  <si>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</si>
  <si>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</si>
  <si>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</si>
  <si>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</si>
  <si>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</si>
  <si>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</si>
  <si>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</si>
  <si>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</si>
  <si>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</si>
  <si>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</si>
  <si>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</si>
  <si>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</si>
  <si>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</si>
  <si>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</si>
  <si>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</si>
  <si>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</si>
  <si>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</si>
  <si>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</si>
  <si>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</si>
  <si>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</si>
  <si>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</si>
  <si>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</si>
  <si>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</si>
  <si>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</si>
  <si>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</si>
  <si>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</si>
  <si>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</si>
  <si>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</si>
  <si>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</si>
  <si>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</si>
  <si>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</si>
  <si>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</si>
  <si>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</si>
  <si>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</si>
  <si>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</si>
  <si>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</si>
  <si>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</si>
  <si>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</si>
  <si>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</si>
  <si>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</si>
  <si>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</si>
  <si>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</si>
  <si>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</si>
  <si>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</si>
  <si>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</si>
  <si>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</si>
  <si>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</si>
  <si>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</si>
  <si>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</si>
  <si>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</si>
  <si>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</si>
  <si>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</si>
  <si>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</si>
  <si>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</si>
  <si>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</si>
  <si>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</si>
  <si>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</si>
  <si>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</si>
  <si>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</si>
  <si>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</si>
  <si>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</si>
  <si>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</si>
  <si>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</si>
  <si>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</si>
  <si>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</si>
  <si>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</si>
  <si>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</si>
  <si>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</si>
  <si>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</si>
  <si>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</si>
  <si>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</si>
  <si>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</si>
  <si>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</si>
  <si>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</si>
  <si>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</si>
  <si>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</si>
  <si>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</si>
  <si>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</si>
  <si>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</si>
  <si>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</si>
  <si>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</si>
  <si>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</si>
  <si>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</si>
  <si>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</si>
  <si>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</si>
  <si>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</si>
  <si>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</si>
  <si>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</si>
  <si>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</si>
  <si>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</si>
  <si>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</si>
  <si>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</si>
  <si>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</si>
  <si>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</si>
  <si>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</si>
  <si>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</si>
  <si>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</si>
  <si>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</si>
  <si>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</si>
  <si>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</si>
  <si>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</si>
  <si>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</si>
  <si>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</si>
  <si>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</si>
  <si>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</si>
  <si>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</si>
  <si>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</si>
  <si>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</si>
  <si>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</si>
  <si>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</si>
  <si>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</si>
  <si>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</si>
  <si>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</si>
  <si>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</si>
  <si>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</si>
  <si>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</si>
  <si>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</si>
  <si>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</si>
  <si>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</si>
  <si>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</si>
  <si>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</si>
  <si>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</si>
  <si>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</si>
  <si>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</si>
  <si>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</si>
  <si>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</si>
  <si>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</si>
  <si>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</si>
  <si>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</si>
  <si>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</si>
  <si>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</si>
  <si>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</si>
  <si>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</si>
  <si>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</si>
  <si>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</si>
  <si>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</si>
  <si>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</si>
  <si>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</si>
  <si>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</si>
  <si>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</si>
  <si>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</si>
  <si>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</si>
  <si>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</si>
  <si>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</si>
  <si>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</si>
  <si>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</si>
  <si>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</si>
  <si>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</si>
  <si>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</si>
  <si>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</si>
  <si>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</si>
  <si>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</si>
  <si>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</si>
  <si>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</si>
  <si>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</si>
  <si>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</si>
  <si>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</si>
  <si>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</si>
  <si>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</si>
  <si>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</si>
  <si>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</si>
  <si>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</si>
  <si>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</si>
  <si>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</si>
  <si>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</si>
  <si>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</si>
  <si>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</si>
  <si>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</si>
  <si>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</si>
  <si>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</si>
  <si>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</si>
  <si>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</si>
  <si>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</si>
  <si>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</si>
  <si>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</si>
  <si>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</si>
  <si>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</si>
  <si>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</si>
  <si>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</si>
  <si>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</si>
  <si>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</si>
  <si>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</si>
  <si>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</si>
  <si>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</si>
  <si>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</si>
  <si>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</si>
  <si>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</si>
  <si>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</si>
  <si>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</si>
  <si>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</si>
  <si>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</si>
  <si>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</si>
  <si>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</si>
  <si>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</si>
  <si>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</si>
  <si>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</si>
  <si>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</si>
  <si>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</si>
  <si>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</si>
  <si>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</si>
  <si>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</si>
  <si>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</si>
  <si>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</si>
  <si>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</si>
  <si>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</si>
  <si>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</si>
  <si>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</si>
  <si>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</si>
  <si>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</si>
  <si>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</si>
  <si>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</si>
  <si>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</si>
  <si>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</si>
  <si>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</si>
  <si>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</si>
  <si>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</si>
  <si>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</si>
  <si>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</si>
  <si>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</si>
  <si>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</si>
  <si>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</si>
  <si>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</si>
  <si>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</si>
  <si>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</si>
  <si>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</si>
  <si>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</si>
  <si>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</si>
  <si>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</si>
  <si>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</si>
  <si>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</si>
  <si>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</si>
  <si>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</si>
  <si>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</si>
  <si>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</si>
  <si>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</si>
  <si>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</si>
  <si>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</si>
  <si>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</si>
  <si>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</si>
  <si>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</si>
  <si>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</si>
  <si>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</si>
  <si>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</si>
  <si>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</si>
  <si>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</si>
  <si>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</si>
  <si>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</si>
  <si>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</si>
  <si>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</si>
  <si>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</si>
  <si>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</si>
  <si>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</si>
  <si>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</si>
  <si>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</si>
  <si>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</si>
  <si>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</si>
  <si>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</si>
  <si>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</si>
  <si>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</si>
  <si>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</si>
  <si>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</si>
  <si>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</si>
  <si>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</si>
  <si>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</si>
  <si>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</si>
  <si>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</si>
  <si>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</si>
  <si>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</si>
  <si>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</si>
  <si>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</si>
  <si>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</si>
  <si>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</si>
  <si>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</si>
  <si>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</si>
  <si>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</si>
  <si>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</si>
  <si>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</si>
  <si>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</si>
  <si>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</si>
  <si>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</si>
  <si>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</si>
  <si>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</si>
  <si>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</si>
  <si>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</si>
  <si>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</si>
  <si>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</si>
  <si>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</si>
  <si>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</si>
  <si>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</si>
  <si>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</si>
  <si>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</si>
  <si>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</si>
  <si>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</si>
  <si>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</si>
  <si>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</si>
  <si>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</si>
  <si>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</si>
  <si>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</si>
  <si>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</si>
  <si>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</si>
  <si>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</si>
  <si>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</si>
  <si>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</si>
  <si>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</si>
  <si>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</si>
  <si>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</si>
  <si>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</si>
  <si>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</si>
  <si>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</si>
  <si>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</si>
  <si>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</si>
  <si>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</si>
  <si>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</si>
  <si>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</si>
  <si>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</si>
  <si>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</si>
  <si>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</si>
  <si>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</si>
  <si>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</si>
  <si>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</si>
  <si>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</si>
  <si>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</si>
  <si>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</si>
  <si>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</si>
  <si>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</si>
  <si>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</si>
  <si>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</si>
  <si>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</si>
  <si>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</si>
  <si>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</si>
  <si>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</si>
  <si>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</si>
  <si>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</si>
  <si>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</si>
  <si>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</si>
  <si>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</si>
  <si>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</si>
  <si>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</si>
  <si>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</si>
  <si>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</si>
  <si>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</si>
  <si>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</si>
  <si>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</si>
  <si>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</si>
  <si>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</si>
  <si>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</si>
  <si>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</si>
  <si>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</si>
  <si>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</si>
  <si>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</si>
  <si>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</si>
  <si>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</si>
  <si>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</si>
  <si>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</si>
  <si>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</si>
  <si>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</si>
  <si>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</si>
  <si>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</si>
  <si>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</si>
  <si>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</si>
  <si>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</si>
  <si>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</si>
  <si>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</si>
  <si>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</si>
  <si>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</si>
  <si>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</si>
  <si>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</si>
  <si>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</si>
  <si>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</si>
  <si>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</si>
  <si>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</si>
  <si>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</si>
  <si>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</si>
  <si>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</si>
  <si>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</si>
  <si>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</si>
  <si>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</si>
  <si>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</si>
  <si>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</si>
  <si>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</si>
  <si>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</si>
  <si>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</si>
  <si>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</si>
  <si>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</si>
  <si>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</si>
  <si>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</si>
  <si>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</si>
  <si>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</si>
  <si>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</si>
  <si>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</si>
  <si>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</si>
  <si>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</si>
  <si>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</si>
  <si>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</si>
  <si>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</si>
  <si>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</si>
  <si>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</si>
  <si>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</si>
  <si>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</si>
  <si>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</si>
  <si>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</si>
  <si>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</si>
  <si>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</si>
  <si>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</si>
  <si>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</si>
  <si>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</si>
  <si>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</si>
  <si>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</si>
  <si>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</si>
  <si>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</si>
  <si>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</si>
  <si>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</si>
  <si>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</si>
  <si>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</si>
  <si>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</si>
  <si>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</si>
  <si>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</si>
  <si>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</si>
  <si>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</si>
  <si>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</si>
  <si>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</si>
  <si>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</si>
  <si>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</si>
  <si>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</si>
  <si>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</si>
  <si>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</si>
  <si>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</si>
  <si>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</si>
  <si>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</si>
  <si>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</si>
  <si>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</si>
  <si>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</si>
  <si>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</si>
  <si>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</si>
  <si>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</si>
  <si>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</si>
  <si>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</si>
  <si>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</si>
  <si>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</si>
  <si>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</si>
  <si>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</si>
  <si>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</si>
  <si>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</si>
  <si>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</si>
  <si>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</si>
  <si>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</si>
  <si>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</si>
  <si>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</si>
  <si>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</si>
  <si>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</si>
  <si>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</si>
  <si>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</si>
  <si>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</si>
  <si>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</si>
  <si>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</si>
  <si>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</si>
  <si>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</si>
  <si>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</si>
  <si>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</si>
  <si>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</si>
  <si>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</si>
  <si>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</si>
  <si>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</si>
  <si>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</si>
  <si>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</si>
  <si>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</si>
  <si>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</si>
  <si>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</si>
  <si>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</si>
  <si>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</si>
  <si>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</si>
  <si>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</si>
  <si>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</si>
  <si>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</si>
  <si>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</si>
  <si>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</si>
  <si>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</si>
  <si>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</si>
  <si>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</si>
  <si>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</si>
  <si>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</si>
  <si>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</si>
  <si>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</si>
  <si>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</si>
  <si>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</si>
  <si>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</si>
  <si>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</si>
  <si>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</si>
  <si>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</si>
  <si>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</si>
  <si>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</si>
  <si>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</si>
  <si>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</si>
  <si>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</si>
  <si>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</si>
  <si>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</si>
  <si>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</si>
  <si>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</si>
  <si>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</si>
  <si>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</si>
  <si>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</si>
  <si>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</si>
  <si>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</si>
  <si>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</si>
  <si>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</si>
  <si>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</si>
  <si>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</si>
  <si>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</si>
  <si>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</si>
  <si>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</si>
  <si>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</si>
  <si>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</si>
  <si>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</si>
  <si>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</si>
  <si>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</si>
  <si>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</si>
  <si>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</si>
  <si>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</si>
  <si>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</si>
  <si>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</si>
  <si>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</si>
  <si>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</si>
  <si>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</si>
  <si>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</si>
  <si>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</si>
  <si>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</si>
  <si>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</si>
  <si>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</si>
  <si>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</si>
  <si>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</si>
  <si>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</si>
  <si>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</si>
  <si>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</si>
  <si>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</si>
  <si>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</si>
  <si>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</si>
  <si>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</si>
  <si>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</si>
  <si>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</si>
  <si>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</si>
  <si>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</si>
  <si>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</si>
  <si>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</si>
  <si>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</si>
  <si>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</si>
  <si>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</si>
  <si>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</si>
  <si>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</si>
  <si>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</si>
  <si>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</si>
  <si>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</si>
  <si>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</si>
  <si>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</si>
  <si>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</si>
  <si>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</si>
  <si>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</si>
  <si>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</si>
  <si>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</si>
  <si>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</si>
  <si>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</si>
  <si>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</si>
  <si>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</si>
  <si>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</si>
  <si>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</si>
  <si>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</si>
  <si>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</si>
  <si>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</si>
  <si>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</si>
  <si>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</si>
  <si>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</si>
  <si>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</si>
  <si>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</si>
  <si>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</si>
  <si>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</si>
  <si>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</si>
  <si>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</si>
  <si>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</si>
  <si>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</si>
  <si>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</si>
  <si>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</si>
  <si>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</si>
  <si>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</si>
  <si>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</si>
  <si>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</si>
  <si>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</si>
  <si>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</si>
  <si>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</si>
  <si>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</si>
  <si>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</si>
  <si>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</si>
  <si>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</si>
  <si>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</si>
  <si>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</si>
  <si>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</si>
  <si>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</si>
  <si>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</si>
  <si>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</si>
  <si>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</si>
  <si>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</si>
  <si>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</si>
  <si>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</si>
  <si>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</si>
  <si>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</si>
  <si>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</si>
  <si>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</si>
  <si>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</si>
  <si>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</si>
  <si>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</si>
  <si>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</si>
  <si>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</si>
  <si>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</si>
  <si>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</si>
  <si>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</si>
  <si>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</si>
  <si>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</si>
  <si>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</si>
  <si>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</si>
  <si>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</si>
  <si>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</si>
  <si>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</si>
  <si>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</si>
  <si>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</si>
  <si>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</si>
  <si>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</si>
  <si>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</si>
  <si>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</si>
  <si>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</si>
  <si>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</si>
  <si>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</si>
  <si>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</si>
  <si>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</si>
  <si>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</si>
  <si>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</si>
  <si>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</si>
  <si>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</si>
  <si>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</si>
  <si>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</si>
  <si>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</si>
  <si>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</si>
  <si>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</si>
  <si>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</si>
  <si>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</si>
  <si>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</si>
  <si>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</si>
  <si>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</si>
  <si>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</si>
  <si>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</si>
  <si>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</si>
  <si>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</si>
  <si>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</si>
  <si>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</si>
  <si>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</si>
  <si>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</si>
  <si>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</si>
  <si>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</si>
  <si>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</si>
  <si>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</si>
  <si>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</si>
  <si>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</si>
  <si>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</si>
  <si>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</si>
  <si>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</si>
  <si>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</si>
  <si>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</si>
  <si>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</si>
  <si>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</si>
  <si>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</si>
  <si>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</si>
  <si>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</si>
  <si>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</si>
  <si>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</si>
  <si>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</si>
  <si>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</si>
  <si>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</si>
  <si>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</si>
  <si>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</si>
  <si>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</si>
  <si>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</si>
  <si>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</si>
  <si>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</si>
  <si>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</si>
  <si>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</si>
  <si>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</si>
  <si>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</si>
  <si>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</si>
  <si>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</si>
  <si>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</si>
  <si>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</si>
  <si>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</si>
  <si>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</si>
  <si>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</si>
  <si>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</si>
  <si>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</si>
  <si>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</si>
  <si>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</si>
  <si>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</si>
  <si>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</si>
  <si>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</si>
  <si>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</si>
  <si>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</si>
  <si>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</si>
  <si>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</si>
  <si>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</si>
  <si>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</si>
  <si>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</si>
  <si>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</si>
  <si>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</si>
  <si>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</si>
  <si>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</si>
  <si>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</si>
  <si>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</si>
  <si>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</si>
  <si>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</si>
  <si>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</si>
  <si>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</si>
  <si>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</si>
  <si>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</si>
  <si>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</si>
  <si>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</si>
  <si>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</si>
  <si>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</si>
  <si>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</si>
  <si>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</si>
  <si>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</si>
  <si>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</si>
  <si>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</si>
  <si>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</si>
  <si>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</si>
  <si>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</si>
  <si>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</si>
  <si>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</si>
  <si>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</si>
  <si>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</si>
  <si>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</si>
  <si>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</si>
  <si>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</si>
  <si>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</si>
  <si>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</si>
  <si>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</si>
  <si>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</si>
  <si>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</si>
  <si>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</si>
  <si>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</si>
  <si>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</si>
  <si>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</si>
  <si>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</si>
  <si>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</si>
  <si>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</si>
  <si>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</si>
  <si>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</si>
  <si>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</si>
  <si>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</si>
  <si>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</si>
  <si>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</si>
  <si>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</si>
  <si>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</si>
  <si>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</si>
  <si>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</si>
  <si>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</si>
  <si>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</si>
  <si>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</si>
  <si>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</si>
  <si>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</si>
  <si>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</si>
  <si>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</si>
  <si>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</si>
  <si>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</si>
  <si>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</si>
  <si>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</si>
  <si>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</si>
  <si>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</si>
  <si>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</si>
  <si>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</si>
  <si>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</si>
  <si>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</si>
  <si>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</si>
  <si>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</si>
  <si>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</si>
  <si>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</si>
  <si>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</si>
  <si>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</si>
  <si>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</si>
  <si>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</si>
  <si>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</si>
  <si>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</si>
  <si>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</si>
  <si>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</si>
  <si>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</si>
  <si>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</si>
  <si>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</si>
  <si>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</si>
  <si>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</si>
  <si>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</si>
  <si>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</si>
  <si>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</si>
  <si>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</si>
  <si>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</si>
  <si>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</si>
  <si>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</si>
  <si>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</si>
  <si>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</si>
  <si>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</si>
  <si>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</si>
  <si>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</si>
  <si>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</si>
  <si>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</si>
  <si>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</si>
  <si>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</si>
  <si>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</si>
  <si>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</si>
  <si>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</si>
  <si>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</si>
  <si>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</si>
  <si>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</si>
  <si>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</si>
  <si>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</si>
  <si>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</si>
  <si>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</si>
  <si>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</si>
  <si>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</si>
  <si>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</si>
  <si>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</si>
  <si>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</si>
  <si>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</si>
  <si>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</si>
  <si>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</si>
  <si>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</si>
  <si>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</si>
  <si>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</si>
  <si>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</si>
  <si>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</si>
  <si>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</si>
  <si>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</si>
  <si>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</si>
  <si>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</si>
  <si>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</si>
  <si>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</si>
  <si>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</si>
  <si>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</si>
  <si>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</si>
  <si>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</si>
  <si>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</si>
  <si>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</si>
  <si>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</si>
  <si>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</si>
  <si>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</si>
  <si>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</si>
  <si>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</si>
  <si>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</si>
  <si>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</si>
  <si>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</si>
  <si>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</si>
  <si>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</si>
  <si>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</si>
  <si>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</si>
  <si>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</si>
  <si>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</si>
  <si>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</si>
  <si>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</si>
  <si>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</si>
  <si>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</si>
  <si>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</si>
  <si>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</si>
  <si>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</si>
  <si>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</si>
  <si>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</si>
  <si>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</si>
  <si>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</si>
  <si>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</si>
  <si>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</si>
  <si>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</si>
  <si>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</si>
  <si>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</si>
  <si>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</si>
  <si>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</si>
  <si>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</si>
  <si>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</si>
  <si>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</si>
  <si>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</si>
  <si>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</si>
  <si>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</si>
  <si>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</si>
  <si>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</si>
  <si>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</si>
  <si>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</si>
  <si>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</si>
  <si>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</si>
  <si>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</si>
  <si>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</si>
  <si>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</si>
  <si>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</si>
  <si>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</si>
  <si>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</si>
  <si>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</si>
  <si>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</si>
  <si>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</si>
  <si>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</si>
  <si>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</si>
  <si>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</si>
  <si>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</si>
  <si>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</si>
  <si>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</si>
  <si>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</si>
  <si>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</si>
  <si>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</si>
  <si>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</si>
  <si>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</si>
  <si>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</si>
  <si>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</si>
  <si>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</si>
  <si>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</si>
  <si>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</si>
  <si>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</si>
  <si>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</si>
  <si>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</si>
  <si>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</si>
  <si>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</si>
  <si>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</si>
  <si>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</si>
  <si>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</si>
  <si>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</si>
  <si>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</si>
  <si>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</si>
  <si>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</si>
  <si>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</si>
  <si>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</si>
  <si>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</si>
  <si>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</si>
  <si>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</si>
  <si>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</si>
  <si>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</si>
  <si>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</si>
  <si>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</si>
  <si>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</si>
  <si>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</si>
  <si>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</si>
  <si>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</si>
  <si>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</si>
  <si>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</si>
  <si>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</si>
  <si>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</si>
  <si>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</si>
  <si>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</si>
  <si>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</si>
  <si>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</si>
  <si>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</si>
  <si>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</si>
  <si>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</si>
  <si>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</si>
  <si>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</si>
  <si>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</si>
  <si>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</si>
  <si>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</si>
  <si>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</si>
  <si>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</si>
  <si>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</si>
  <si>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</si>
  <si>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</si>
  <si>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</si>
  <si>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</si>
  <si>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</si>
  <si>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</si>
  <si>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</si>
  <si>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</si>
  <si>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</si>
  <si>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</si>
  <si>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</si>
  <si>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</si>
  <si>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</si>
  <si>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</si>
  <si>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</si>
  <si>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</si>
  <si>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</si>
  <si>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</si>
  <si>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</si>
  <si>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</si>
  <si>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</si>
  <si>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</si>
  <si>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</si>
  <si>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</si>
  <si>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</si>
  <si>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</si>
  <si>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</si>
  <si>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</si>
  <si>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</si>
  <si>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</si>
  <si>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</si>
  <si>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</si>
  <si>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</si>
  <si>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</si>
  <si>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</si>
  <si>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</si>
  <si>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</si>
  <si>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</si>
  <si>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</si>
  <si>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</si>
  <si>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</si>
  <si>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</si>
  <si>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</si>
  <si>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</si>
  <si>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</si>
  <si>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</si>
  <si>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</si>
  <si>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</si>
  <si>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</si>
  <si>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</si>
  <si>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</si>
  <si>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</si>
  <si>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</si>
  <si>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</si>
  <si>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</si>
  <si>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</si>
  <si>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</si>
  <si>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</si>
  <si>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</si>
  <si>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</si>
  <si>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</si>
  <si>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</si>
  <si>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</si>
  <si>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</si>
  <si>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</si>
  <si>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</si>
  <si>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</si>
  <si>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</si>
  <si>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</si>
  <si>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</si>
  <si>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</si>
  <si>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</si>
  <si>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</si>
  <si>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</si>
  <si>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</si>
  <si>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</si>
  <si>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</si>
  <si>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</si>
  <si>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</si>
  <si>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</si>
  <si>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</si>
  <si>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</si>
  <si>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</si>
  <si>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</si>
  <si>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</si>
  <si>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</si>
  <si>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</si>
  <si>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</si>
  <si>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</si>
  <si>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</si>
  <si>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</si>
  <si>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</si>
  <si>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</si>
  <si>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</si>
  <si>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</si>
  <si>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</si>
  <si>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</si>
  <si>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</si>
  <si>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</si>
  <si>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</si>
  <si>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</si>
  <si>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</si>
  <si>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</si>
  <si>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</si>
  <si>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</si>
  <si>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</si>
  <si>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</si>
  <si>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</si>
  <si>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</si>
  <si>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</si>
  <si>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</si>
  <si>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</si>
  <si>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</si>
  <si>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</si>
  <si>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</si>
  <si>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</si>
  <si>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</si>
  <si>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</si>
  <si>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</si>
  <si>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</si>
  <si>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</si>
  <si>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</si>
  <si>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</si>
  <si>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</si>
  <si>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</si>
  <si>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</si>
  <si>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</si>
  <si>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</si>
  <si>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</si>
  <si>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</si>
  <si>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</si>
  <si>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</si>
  <si>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</si>
  <si>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</si>
  <si>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</si>
  <si>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</si>
  <si>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</si>
  <si>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</si>
  <si>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</si>
  <si>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</si>
  <si>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</si>
  <si>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</si>
  <si>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</si>
  <si>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</si>
  <si>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</si>
  <si>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</si>
  <si>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</si>
  <si>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</si>
  <si>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</si>
  <si>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</si>
  <si>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</si>
  <si>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</si>
  <si>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</si>
  <si>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</si>
  <si>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</si>
  <si>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</si>
  <si>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</si>
  <si>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</si>
  <si>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</si>
  <si>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</si>
  <si>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</si>
  <si>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</si>
  <si>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</si>
  <si>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</si>
  <si>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</si>
  <si>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</si>
  <si>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</si>
  <si>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</si>
  <si>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</si>
  <si>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</si>
  <si>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</si>
  <si>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</si>
  <si>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</si>
  <si>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</si>
  <si>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</si>
  <si>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</si>
  <si>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</si>
  <si>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</si>
  <si>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</si>
  <si>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</si>
  <si>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</si>
  <si>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</si>
  <si>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</si>
  <si>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</si>
  <si>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</si>
  <si>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</si>
  <si>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</si>
  <si>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</si>
  <si>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</si>
  <si>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</si>
  <si>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</si>
  <si>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</si>
  <si>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</si>
  <si>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</si>
  <si>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</si>
  <si>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</si>
  <si>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</si>
  <si>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</si>
  <si>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</si>
  <si>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</si>
  <si>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</si>
  <si>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</si>
  <si>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</si>
  <si>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</si>
  <si>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</si>
  <si>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</si>
  <si>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</si>
  <si>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</si>
  <si>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</si>
  <si>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</si>
  <si>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</si>
  <si>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</si>
  <si>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</si>
  <si>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</si>
  <si>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</si>
  <si>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</si>
  <si>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</si>
  <si>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</si>
  <si>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</si>
  <si>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</si>
  <si>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</si>
  <si>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</si>
  <si>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</si>
  <si>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</si>
  <si>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</si>
  <si>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</si>
  <si>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</si>
  <si>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</si>
  <si>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</si>
  <si>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</si>
  <si>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</si>
  <si>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</si>
  <si>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</si>
  <si>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</si>
  <si>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</si>
  <si>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</si>
  <si>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</si>
  <si>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</si>
  <si>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</si>
  <si>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</si>
  <si>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</si>
  <si>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</si>
  <si>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</si>
  <si>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</si>
  <si>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</si>
  <si>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</si>
  <si>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</si>
  <si>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</si>
  <si>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</si>
  <si>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</si>
  <si>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</si>
  <si>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</si>
  <si>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</si>
  <si>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</si>
  <si>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</si>
  <si>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</si>
  <si>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</si>
  <si>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</si>
  <si>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</si>
  <si>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</si>
  <si>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</si>
  <si>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</si>
  <si>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</si>
  <si>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</si>
  <si>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</si>
  <si>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</si>
  <si>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</si>
  <si>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</si>
  <si>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</si>
  <si>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</si>
  <si>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</si>
  <si>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</si>
  <si>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</si>
  <si>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</si>
  <si>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</si>
  <si>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</si>
  <si>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</si>
  <si>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</si>
  <si>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</si>
  <si>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</si>
  <si>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</si>
  <si>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</si>
  <si>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</si>
  <si>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</si>
  <si>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</si>
  <si>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</si>
  <si>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</si>
  <si>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</si>
  <si>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</si>
  <si>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</si>
  <si>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</si>
  <si>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</si>
  <si>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</si>
  <si>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</si>
  <si>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</si>
  <si>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</si>
  <si>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</si>
  <si>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</si>
  <si>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</si>
  <si>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</si>
  <si>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</si>
  <si>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</si>
  <si>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</si>
  <si>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</si>
  <si>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</si>
  <si>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</si>
  <si>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</si>
  <si>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</si>
  <si>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</si>
  <si>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</si>
  <si>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</si>
  <si>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</si>
  <si>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</si>
  <si>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</si>
  <si>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</si>
  <si>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</si>
  <si>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</si>
  <si>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</si>
  <si>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</si>
  <si>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</si>
  <si>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</si>
  <si>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</si>
  <si>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</si>
  <si>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</si>
  <si>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</si>
  <si>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</si>
  <si>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</si>
  <si>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</si>
  <si>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</si>
  <si>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</si>
  <si>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</si>
  <si>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</si>
  <si>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</si>
  <si>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</si>
  <si>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</si>
  <si>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</si>
  <si>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</si>
  <si>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</si>
  <si>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</si>
  <si>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</si>
  <si>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</si>
  <si>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</si>
  <si>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</si>
  <si>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</si>
  <si>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</si>
  <si>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</si>
  <si>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</si>
  <si>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</si>
  <si>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</si>
  <si>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</si>
  <si>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</si>
  <si>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</si>
  <si>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</si>
  <si>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</si>
  <si>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</si>
  <si>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</si>
  <si>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</si>
  <si>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</si>
  <si>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</si>
  <si>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</si>
  <si>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</si>
  <si>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</si>
  <si>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</si>
  <si>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</si>
  <si>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</si>
  <si>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</si>
  <si>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</si>
  <si>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</si>
  <si>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</si>
  <si>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</si>
  <si>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</si>
  <si>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</si>
  <si>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</si>
  <si>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</si>
  <si>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</si>
  <si>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</si>
  <si>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</si>
  <si>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</si>
  <si>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</si>
  <si>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</si>
  <si>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</si>
  <si>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</si>
  <si>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</si>
  <si>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</si>
  <si>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</si>
  <si>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</si>
  <si>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</si>
  <si>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</si>
  <si>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</si>
  <si>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</si>
  <si>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</si>
  <si>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</si>
  <si>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</si>
  <si>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</si>
  <si>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</si>
  <si>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</si>
  <si>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</si>
  <si>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</si>
  <si>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</si>
  <si>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</si>
  <si>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</si>
  <si>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</si>
  <si>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</si>
  <si>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</si>
  <si>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</si>
  <si>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</si>
  <si>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</si>
  <si>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</si>
  <si>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</si>
  <si>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</si>
  <si>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</si>
  <si>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</si>
  <si>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</si>
  <si>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</si>
  <si>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</si>
  <si>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</si>
  <si>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</si>
  <si>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</si>
  <si>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</si>
  <si>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</si>
  <si>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</si>
  <si>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</si>
  <si>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</si>
  <si>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</si>
  <si>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</si>
  <si>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</si>
  <si>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</si>
  <si>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</si>
  <si>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</si>
  <si>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</si>
  <si>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</si>
  <si>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</si>
  <si>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</si>
  <si>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</si>
  <si>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</si>
  <si>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</si>
  <si>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</si>
  <si>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</si>
  <si>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</si>
  <si>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</si>
  <si>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</si>
  <si>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</si>
  <si>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</si>
  <si>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</si>
  <si>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</si>
  <si>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</si>
  <si>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</si>
  <si>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</si>
  <si>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</si>
  <si>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</si>
  <si>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</si>
  <si>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</si>
  <si>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</si>
  <si>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</si>
  <si>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</si>
  <si>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</si>
  <si>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</si>
  <si>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</si>
  <si>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</si>
  <si>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</si>
  <si>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</si>
  <si>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</si>
  <si>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</si>
  <si>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</si>
  <si>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</si>
  <si>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</si>
  <si>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</si>
  <si>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</si>
  <si>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</si>
  <si>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</si>
  <si>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</si>
  <si>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</si>
  <si>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</si>
  <si>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</si>
  <si>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</si>
  <si>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</si>
  <si>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</si>
  <si>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</si>
  <si>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</si>
  <si>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</si>
  <si>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</si>
  <si>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</si>
  <si>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</si>
  <si>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</si>
  <si>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</si>
  <si>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</si>
  <si>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</si>
  <si>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</si>
  <si>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</si>
  <si>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</si>
  <si>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</si>
  <si>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</si>
  <si>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</si>
  <si>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</si>
  <si>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</si>
  <si>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</si>
  <si>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</si>
  <si>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</si>
  <si>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</si>
  <si>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</si>
  <si>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</si>
  <si>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</si>
  <si>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</si>
  <si>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</si>
  <si>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</si>
  <si>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</si>
  <si>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</si>
  <si>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</si>
  <si>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</si>
  <si>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</si>
  <si>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</si>
  <si>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</si>
  <si>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</si>
  <si>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</si>
  <si>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</si>
  <si>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</si>
  <si>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</si>
  <si>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</si>
  <si>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</si>
  <si>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</si>
  <si>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</si>
  <si>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</si>
  <si>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</si>
  <si>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</si>
  <si>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</si>
  <si>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</si>
  <si>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</si>
  <si>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</si>
  <si>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</si>
  <si>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</si>
  <si>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</si>
  <si>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</si>
  <si>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</si>
  <si>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</si>
  <si>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</si>
  <si>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</si>
  <si>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</si>
  <si>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</si>
  <si>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</si>
  <si>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</si>
  <si>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</si>
  <si>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</si>
  <si>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</si>
  <si>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</si>
  <si>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</si>
  <si>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</si>
  <si>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</si>
  <si>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</si>
  <si>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</si>
  <si>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</si>
  <si>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</si>
  <si>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</si>
  <si>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</si>
  <si>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</si>
  <si>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</si>
  <si>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</si>
  <si>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</si>
  <si>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</si>
  <si>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</si>
  <si>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</si>
  <si>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</si>
  <si>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</si>
  <si>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</si>
  <si>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</si>
  <si>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</si>
  <si>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</si>
  <si>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</si>
  <si>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</si>
  <si>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</si>
  <si>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</si>
  <si>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</si>
  <si>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</si>
  <si>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</si>
  <si>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</si>
  <si>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</si>
  <si>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</si>
  <si>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</si>
  <si>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</si>
  <si>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</si>
  <si>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</si>
  <si>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</si>
  <si>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</si>
  <si>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</si>
  <si>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</si>
  <si>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</si>
  <si>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</si>
  <si>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</si>
  <si>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</si>
  <si>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</si>
  <si>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</si>
  <si>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</si>
  <si>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</si>
  <si>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</si>
  <si>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</si>
  <si>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</si>
  <si>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</si>
  <si>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</si>
  <si>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</si>
  <si>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</si>
  <si>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</si>
  <si>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</si>
  <si>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</si>
  <si>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</si>
  <si>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</si>
  <si>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</si>
  <si>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</si>
  <si>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</si>
  <si>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</si>
  <si>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</si>
  <si>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</si>
  <si>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</si>
  <si>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</si>
  <si>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</si>
  <si>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</si>
  <si>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</si>
  <si>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</si>
  <si>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</si>
  <si>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</si>
  <si>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</si>
  <si>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</si>
  <si>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</si>
  <si>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</si>
  <si>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</si>
  <si>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</si>
  <si>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</si>
  <si>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</si>
  <si>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</si>
  <si>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</si>
  <si>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</si>
  <si>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</si>
  <si>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</si>
  <si>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</si>
  <si>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</si>
  <si>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</si>
  <si>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</si>
  <si>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</si>
  <si>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</si>
  <si>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</si>
  <si>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</si>
  <si>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</si>
  <si>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</si>
  <si>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</si>
  <si>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</si>
  <si>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</si>
  <si>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</si>
  <si>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</si>
  <si>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</si>
  <si>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</si>
  <si>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</si>
  <si>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</si>
  <si>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</si>
  <si>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</si>
  <si>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</si>
  <si>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</si>
  <si>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</si>
  <si>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</si>
  <si>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</si>
  <si>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</si>
  <si>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</si>
  <si>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</si>
  <si>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</si>
  <si>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</si>
  <si>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</si>
  <si>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</si>
  <si>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</si>
  <si>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</si>
  <si>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</si>
  <si>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</si>
  <si>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</si>
  <si>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</si>
  <si>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</si>
  <si>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</si>
  <si>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</si>
  <si>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</si>
  <si>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</si>
  <si>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</si>
  <si>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</si>
  <si>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</si>
  <si>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</si>
  <si>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</si>
  <si>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</si>
  <si>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</si>
  <si>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</si>
  <si>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</si>
  <si>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</si>
  <si>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</si>
  <si>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</si>
  <si>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</si>
  <si>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</si>
  <si>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</si>
  <si>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</si>
  <si>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</si>
  <si>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</si>
  <si>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</si>
  <si>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</si>
  <si>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</si>
  <si>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</si>
  <si>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</si>
  <si>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</si>
  <si>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</si>
  <si>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</si>
  <si>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</si>
  <si>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</si>
  <si>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</si>
  <si>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</si>
  <si>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</si>
  <si>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</si>
  <si>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</si>
  <si>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</si>
  <si>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</si>
  <si>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</si>
  <si>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</si>
  <si>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</si>
  <si>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</si>
  <si>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</si>
  <si>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</si>
  <si>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</si>
  <si>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</si>
  <si>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</si>
  <si>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</si>
  <si>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</si>
  <si>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</si>
  <si>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</si>
  <si>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</si>
  <si>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</si>
  <si>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</si>
  <si>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</si>
  <si>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</si>
  <si>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</si>
  <si>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</si>
  <si>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</si>
  <si>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</si>
  <si>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</si>
  <si>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</si>
  <si>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</si>
  <si>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</si>
  <si>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</si>
  <si>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</si>
  <si>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</si>
  <si>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</si>
  <si>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</si>
  <si>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</si>
  <si>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</si>
  <si>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</si>
  <si>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</si>
  <si>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</si>
  <si>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</si>
  <si>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</si>
  <si>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</si>
  <si>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</si>
  <si>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</si>
  <si>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</si>
  <si>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</si>
  <si>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</si>
  <si>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</si>
  <si>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</si>
  <si>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</si>
  <si>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</si>
  <si>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</si>
  <si>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</si>
  <si>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</si>
  <si>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</si>
  <si>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</si>
  <si>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</si>
  <si>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</si>
  <si>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</si>
  <si>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</si>
  <si>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</si>
  <si>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</si>
  <si>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</si>
  <si>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</si>
  <si>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</si>
  <si>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</si>
  <si>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</si>
  <si>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</si>
  <si>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</si>
  <si>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</si>
  <si>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</si>
  <si>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</si>
  <si>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</si>
  <si>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</si>
  <si>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</si>
  <si>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</si>
  <si>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</si>
  <si>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</si>
  <si>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</si>
  <si>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</si>
  <si>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</si>
  <si>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</si>
  <si>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</si>
  <si>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</si>
  <si>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</si>
  <si>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</si>
  <si>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</si>
  <si>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</si>
  <si>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</si>
  <si>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</si>
  <si>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</si>
  <si>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</si>
  <si>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</si>
  <si>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</si>
  <si>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</si>
  <si>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</si>
  <si>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</si>
  <si>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</si>
  <si>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</si>
  <si>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</si>
  <si>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</si>
  <si>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</si>
  <si>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</si>
  <si>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</si>
  <si>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</si>
  <si>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</si>
  <si>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</si>
  <si>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</si>
  <si>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</si>
  <si>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</si>
  <si>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</si>
  <si>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</si>
  <si>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</si>
  <si>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</si>
  <si>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</si>
  <si>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</si>
  <si>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</si>
  <si>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</si>
  <si>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</si>
  <si>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</si>
  <si>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</si>
  <si>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</si>
  <si>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</si>
  <si>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</si>
  <si>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</si>
  <si>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</si>
  <si>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</si>
  <si>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</si>
  <si>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</si>
  <si>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</si>
  <si>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</si>
  <si>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</si>
  <si>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</si>
  <si>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</si>
  <si>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</si>
  <si>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</si>
  <si>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</si>
  <si>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</si>
  <si>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</si>
  <si>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</si>
  <si>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</si>
  <si>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</si>
  <si>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</si>
  <si>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</si>
  <si>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</si>
  <si>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</si>
  <si>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</si>
  <si>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</si>
  <si>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</si>
  <si>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</si>
  <si>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</si>
  <si>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</si>
  <si>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</si>
  <si>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</si>
  <si>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</si>
  <si>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</si>
  <si>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</si>
  <si>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</si>
  <si>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</si>
  <si>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</si>
  <si>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</si>
  <si>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</si>
  <si>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</si>
  <si>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</si>
  <si>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</si>
  <si>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</si>
  <si>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</si>
  <si>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</si>
  <si>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</si>
  <si>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</si>
  <si>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</si>
  <si>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</si>
  <si>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</si>
  <si>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</si>
  <si>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</si>
  <si>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</si>
  <si>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</si>
  <si>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</si>
  <si>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</si>
  <si>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</si>
  <si>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</si>
  <si>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</si>
  <si>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</si>
  <si>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</si>
  <si>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</si>
  <si>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</si>
  <si>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</si>
  <si>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</si>
  <si>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</si>
  <si>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</si>
  <si>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</si>
  <si>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</si>
  <si>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</si>
  <si>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</si>
  <si>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</si>
  <si>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</si>
  <si>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</si>
  <si>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</si>
  <si>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</si>
  <si>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</si>
  <si>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</si>
  <si>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</si>
  <si>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</si>
  <si>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</si>
  <si>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</si>
  <si>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</si>
  <si>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</si>
  <si>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</si>
  <si>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</si>
  <si>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</si>
  <si>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</si>
  <si>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</si>
  <si>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</si>
  <si>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</si>
  <si>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</si>
  <si>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</si>
  <si>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</si>
  <si>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</si>
  <si>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</si>
  <si>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</si>
  <si>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</si>
  <si>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</si>
  <si>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</si>
  <si>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</si>
  <si>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</si>
  <si>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</si>
  <si>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</si>
  <si>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</si>
  <si>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</si>
  <si>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</si>
  <si>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</si>
  <si>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</si>
  <si>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</si>
  <si>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</si>
  <si>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</si>
  <si>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</si>
  <si>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</si>
  <si>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</si>
  <si>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</si>
  <si>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</si>
  <si>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</si>
  <si>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</si>
  <si>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</si>
  <si>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</si>
  <si>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</si>
  <si>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</si>
  <si>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</si>
  <si>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</si>
  <si>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</si>
  <si>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</si>
  <si>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</si>
  <si>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</si>
  <si>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</si>
  <si>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</si>
  <si>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</si>
  <si>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</si>
  <si>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</si>
  <si>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</si>
  <si>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</si>
  <si>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</si>
  <si>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</si>
  <si>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</si>
  <si>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</si>
  <si>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</si>
  <si>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</si>
  <si>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</si>
  <si>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</si>
  <si>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</si>
  <si>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</si>
  <si>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</si>
  <si>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</si>
  <si>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</si>
  <si>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</si>
  <si>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</si>
  <si>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</si>
  <si>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</si>
  <si>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</si>
  <si>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</si>
  <si>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</si>
  <si>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</si>
  <si>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</si>
  <si>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</si>
  <si>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</si>
  <si>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</si>
  <si>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</si>
  <si>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</si>
  <si>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</si>
  <si>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</si>
  <si>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</si>
  <si>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</si>
  <si>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</si>
  <si>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</si>
  <si>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</si>
  <si>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</si>
  <si>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</si>
  <si>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</si>
  <si>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</si>
  <si>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</si>
  <si>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</si>
  <si>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</si>
  <si>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</si>
  <si>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</si>
  <si>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</si>
  <si>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</si>
  <si>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</si>
  <si>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</si>
  <si>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</si>
  <si>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</si>
  <si>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</si>
  <si>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</si>
  <si>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</si>
  <si>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</si>
  <si>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</si>
  <si>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</si>
  <si>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</si>
  <si>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</si>
  <si>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</si>
  <si>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</si>
  <si>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</si>
  <si>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</si>
  <si>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</si>
  <si>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</si>
  <si>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</si>
  <si>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</si>
  <si>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</si>
  <si>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</si>
  <si>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</si>
  <si>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</si>
  <si>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</si>
  <si>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</si>
  <si>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</si>
  <si>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</si>
  <si>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</si>
  <si>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</si>
  <si>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</si>
  <si>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</si>
  <si>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</si>
  <si>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</si>
  <si>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</si>
  <si>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</si>
  <si>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</si>
  <si>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</si>
  <si>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</si>
  <si>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</si>
  <si>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</si>
  <si>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</si>
  <si>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</si>
  <si>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</si>
  <si>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</si>
  <si>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</si>
  <si>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</si>
  <si>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</si>
  <si>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</si>
  <si>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</si>
  <si>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</si>
  <si>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</si>
  <si>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</si>
  <si>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</si>
  <si>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</si>
  <si>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</si>
  <si>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</si>
  <si>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</si>
  <si>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</si>
  <si>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</si>
  <si>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</si>
  <si>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</si>
  <si>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</si>
  <si>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</si>
  <si>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</si>
  <si>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</si>
  <si>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</si>
  <si>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</si>
  <si>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</si>
  <si>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</si>
  <si>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</si>
  <si>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</si>
  <si>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</si>
  <si>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</si>
  <si>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</si>
  <si>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</si>
  <si>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</si>
  <si>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</si>
  <si>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</si>
  <si>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</si>
  <si>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</si>
  <si>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</si>
  <si>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</si>
  <si>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</si>
  <si>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</si>
  <si>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</si>
  <si>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</si>
  <si>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</si>
  <si>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</si>
  <si>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</si>
  <si>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</si>
  <si>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</si>
  <si>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</si>
  <si>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</si>
  <si>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</si>
  <si>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</si>
  <si>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</si>
  <si>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</si>
  <si>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</si>
  <si>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</si>
  <si>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</si>
  <si>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</si>
  <si>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</si>
  <si>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</si>
  <si>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</si>
  <si>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</si>
  <si>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</si>
  <si>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</si>
  <si>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</si>
  <si>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</si>
  <si>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</si>
  <si>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</si>
  <si>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</si>
  <si>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</si>
  <si>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</si>
  <si>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</si>
  <si>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</si>
  <si>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</si>
  <si>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</si>
  <si>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</si>
  <si>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</si>
  <si>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</si>
  <si>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</si>
  <si>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</si>
  <si>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</si>
  <si>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</si>
  <si>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</si>
  <si>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</si>
  <si>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</si>
  <si>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</si>
  <si>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</si>
  <si>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</si>
  <si>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</si>
  <si>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</si>
  <si>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</si>
  <si>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</si>
  <si>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</si>
  <si>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</si>
  <si>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</si>
  <si>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</si>
  <si>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</si>
  <si>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</si>
  <si>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</si>
  <si>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</si>
  <si>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</si>
  <si>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</si>
  <si>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</si>
  <si>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</si>
  <si>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</si>
  <si>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</si>
  <si>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</si>
  <si>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</si>
  <si>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</si>
  <si>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</si>
  <si>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</si>
  <si>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</si>
  <si>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</si>
  <si>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</si>
  <si>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</si>
  <si>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</si>
  <si>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</si>
  <si>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</si>
  <si>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</si>
  <si>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</si>
  <si>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</si>
  <si>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</si>
  <si>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</si>
  <si>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</si>
  <si>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</si>
  <si>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</si>
  <si>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</si>
  <si>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</si>
  <si>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</si>
  <si>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</si>
  <si>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</si>
  <si>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</si>
  <si>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</si>
  <si>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</si>
  <si>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</si>
  <si>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</si>
  <si>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</si>
  <si>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</si>
  <si>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</si>
  <si>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</si>
  <si>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</si>
  <si>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</si>
  <si>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</si>
  <si>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</si>
  <si>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</si>
  <si>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</si>
  <si>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</si>
  <si>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</si>
  <si>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</si>
  <si>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</si>
  <si>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</si>
  <si>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</si>
  <si>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</si>
  <si>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</si>
  <si>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</si>
  <si>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</si>
  <si>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</si>
  <si>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</si>
  <si>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</si>
  <si>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</si>
  <si>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</si>
  <si>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</si>
  <si>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</si>
  <si>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</si>
  <si>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</si>
  <si>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</si>
  <si>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</si>
  <si>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</si>
  <si>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</si>
  <si>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</si>
  <si>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</si>
  <si>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</si>
  <si>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</si>
  <si>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</si>
  <si>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</si>
  <si>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</si>
  <si>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</si>
  <si>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</si>
  <si>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</si>
  <si>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</si>
  <si>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</si>
  <si>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</si>
  <si>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</si>
  <si>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</si>
  <si>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</si>
  <si>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</si>
  <si>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</si>
  <si>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</si>
  <si>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</si>
  <si>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</si>
  <si>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</si>
  <si>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</si>
  <si>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</si>
  <si>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</si>
  <si>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</si>
  <si>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</si>
  <si>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</si>
  <si>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</si>
  <si>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</si>
  <si>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</si>
  <si>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</si>
  <si>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</si>
  <si>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</si>
  <si>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</si>
  <si>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</si>
  <si>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</si>
  <si>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</si>
  <si>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</si>
  <si>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</si>
  <si>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</si>
  <si>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</si>
  <si>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</si>
  <si>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</si>
  <si>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</si>
  <si>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</si>
  <si>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</si>
  <si>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</si>
  <si>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</si>
  <si>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</si>
  <si>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</si>
  <si>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</si>
  <si>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</si>
  <si>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</si>
  <si>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</si>
  <si>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</si>
  <si>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</si>
  <si>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</si>
  <si>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</si>
  <si>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</si>
  <si>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</si>
  <si>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</si>
  <si>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</si>
  <si>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</si>
  <si>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</si>
  <si>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</si>
  <si>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</si>
  <si>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</si>
  <si>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</si>
  <si>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</si>
  <si>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</si>
  <si>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</si>
  <si>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</si>
  <si>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</si>
  <si>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</si>
  <si>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</si>
  <si>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</si>
  <si>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</si>
  <si>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</si>
  <si>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</si>
  <si>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</si>
  <si>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</si>
  <si>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</si>
  <si>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</si>
  <si>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</si>
  <si>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</si>
  <si>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</si>
  <si>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</si>
  <si>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</si>
  <si>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</si>
  <si>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</si>
  <si>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</si>
  <si>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</si>
  <si>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</si>
  <si>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</si>
  <si>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</si>
  <si>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</si>
  <si>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</si>
  <si>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</si>
  <si>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</si>
  <si>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</si>
  <si>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</si>
  <si>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</si>
  <si>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</si>
  <si>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</si>
  <si>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</si>
  <si>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</si>
  <si>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</si>
  <si>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</si>
  <si>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</si>
  <si>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</si>
  <si>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</si>
  <si>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</si>
  <si>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</si>
  <si>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</si>
  <si>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</si>
  <si>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</si>
  <si>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</si>
  <si>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</si>
  <si>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</si>
  <si>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</si>
  <si>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</si>
  <si>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</si>
  <si>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</si>
  <si>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</si>
  <si>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</si>
  <si>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</si>
  <si>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</si>
  <si>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</si>
  <si>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</si>
  <si>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</si>
  <si>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</si>
  <si>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</si>
  <si>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</si>
  <si>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</si>
  <si>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</si>
  <si>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</si>
  <si>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</si>
  <si>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</si>
  <si>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</si>
  <si>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</si>
  <si>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</si>
  <si>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</si>
  <si>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</si>
  <si>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</si>
  <si>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</si>
  <si>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</si>
  <si>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</si>
  <si>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</si>
  <si>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</si>
  <si>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</si>
  <si>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</si>
  <si>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</si>
  <si>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</si>
  <si>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</si>
  <si>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</si>
  <si>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</si>
  <si>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</si>
  <si>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</si>
  <si>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</si>
  <si>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</si>
  <si>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</si>
  <si>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</si>
  <si>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</si>
  <si>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</si>
  <si>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</si>
  <si>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</si>
  <si>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</si>
  <si>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</si>
  <si>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</si>
  <si>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</si>
  <si>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</si>
  <si>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</si>
  <si>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</si>
  <si>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</si>
  <si>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</si>
  <si>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</si>
  <si>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</si>
  <si>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</si>
  <si>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</si>
  <si>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</si>
  <si>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</si>
  <si>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</si>
  <si>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</si>
  <si>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</si>
  <si>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</si>
  <si>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</si>
  <si>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</si>
  <si>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</si>
  <si>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</si>
  <si>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</si>
  <si>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</si>
  <si>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</si>
  <si>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</si>
  <si>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</si>
  <si>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</si>
  <si>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</si>
  <si>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</si>
  <si>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</si>
  <si>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</si>
  <si>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</si>
  <si>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</si>
  <si>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</si>
  <si>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</si>
  <si>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</si>
  <si>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</si>
  <si>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</si>
  <si>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</si>
  <si>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</si>
  <si>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</si>
  <si>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</si>
  <si>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</si>
  <si>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</si>
  <si>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</si>
  <si>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</si>
  <si>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</si>
  <si>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</si>
  <si>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</si>
  <si>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</si>
  <si>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</si>
  <si>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</si>
  <si>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</si>
  <si>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</si>
  <si>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</si>
  <si>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</si>
  <si>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</si>
  <si>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</si>
  <si>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</si>
  <si>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</si>
  <si>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</si>
  <si>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</si>
  <si>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</si>
  <si>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</si>
  <si>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</si>
  <si>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</si>
  <si>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</si>
  <si>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</si>
  <si>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</si>
  <si>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</si>
  <si>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</si>
  <si>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</si>
  <si>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</si>
  <si>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</si>
  <si>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</si>
  <si>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</si>
  <si>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</si>
  <si>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</si>
  <si>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</si>
  <si>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</si>
  <si>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</si>
  <si>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</si>
  <si>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</si>
  <si>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</si>
  <si>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</si>
  <si>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</si>
  <si>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</si>
  <si>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</si>
  <si>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</si>
  <si>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</si>
  <si>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</si>
  <si>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</si>
  <si>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</si>
  <si>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</si>
  <si>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</si>
  <si>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</si>
  <si>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</si>
  <si>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</si>
  <si>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</si>
  <si>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</si>
  <si>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</si>
  <si>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</si>
  <si>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</si>
  <si>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</si>
  <si>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</si>
  <si>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</si>
  <si>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</si>
  <si>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</si>
  <si>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</si>
  <si>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</si>
  <si>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</si>
  <si>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</si>
  <si>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</si>
  <si>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</si>
  <si>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</si>
  <si>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</si>
  <si>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</si>
  <si>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</si>
  <si>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</si>
  <si>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</si>
  <si>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</si>
  <si>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</si>
  <si>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</si>
  <si>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</si>
  <si>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</si>
  <si>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</si>
  <si>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</si>
  <si>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</si>
  <si>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</si>
  <si>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</si>
  <si>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</si>
  <si>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</si>
  <si>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</si>
  <si>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</si>
  <si>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</si>
  <si>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</si>
  <si>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</si>
  <si>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</si>
  <si>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</si>
  <si>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</si>
  <si>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</si>
  <si>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</si>
  <si>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</si>
  <si>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</si>
  <si>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</si>
  <si>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</si>
  <si>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</si>
  <si>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</si>
  <si>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</si>
  <si>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</si>
  <si>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</si>
  <si>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</si>
  <si>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</si>
  <si>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</si>
  <si>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</si>
  <si>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</si>
  <si>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</si>
  <si>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</si>
  <si>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</si>
  <si>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</si>
  <si>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</si>
  <si>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</si>
  <si>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</si>
  <si>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</si>
  <si>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</si>
  <si>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</si>
  <si>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</si>
  <si>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</si>
  <si>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</si>
  <si>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</si>
  <si>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</si>
  <si>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</si>
  <si>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</si>
  <si>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</si>
  <si>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</si>
  <si>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</si>
  <si>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</si>
  <si>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</si>
  <si>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</si>
  <si>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</si>
  <si>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</si>
  <si>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</si>
  <si>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</si>
  <si>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</si>
  <si>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</si>
  <si>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</si>
  <si>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</si>
  <si>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</si>
  <si>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</si>
  <si>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</si>
  <si>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</si>
  <si>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</si>
  <si>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</si>
  <si>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</si>
  <si>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</si>
  <si>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</si>
  <si>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</si>
  <si>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</si>
  <si>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</si>
  <si>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</si>
  <si>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</si>
  <si>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</si>
  <si>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</si>
  <si>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</si>
  <si>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</si>
  <si>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</si>
  <si>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</si>
  <si>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</si>
  <si>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</si>
  <si>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</si>
  <si>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</si>
  <si>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</si>
  <si>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</si>
  <si>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</si>
  <si>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</si>
  <si>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</si>
  <si>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</si>
  <si>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</si>
  <si>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</si>
  <si>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</si>
  <si>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</si>
  <si>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</si>
  <si>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</si>
  <si>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</si>
  <si>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</si>
  <si>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</si>
  <si>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</si>
  <si>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</si>
  <si>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</si>
  <si>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</si>
  <si>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</si>
  <si>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</si>
  <si>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</si>
  <si>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</si>
  <si>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</si>
  <si>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</si>
  <si>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</si>
  <si>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</si>
  <si>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</si>
  <si>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</si>
  <si>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</si>
  <si>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</si>
  <si>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</si>
  <si>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</si>
  <si>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</si>
  <si>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</si>
  <si>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</si>
  <si>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</si>
  <si>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</si>
  <si>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</si>
  <si>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</si>
  <si>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</si>
  <si>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</si>
  <si>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</si>
  <si>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</si>
  <si>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</si>
  <si>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</si>
  <si>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</si>
  <si>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</si>
  <si>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</si>
  <si>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</si>
  <si>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</si>
  <si>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</si>
  <si>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</si>
  <si>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</si>
  <si>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</si>
  <si>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</si>
  <si>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</si>
  <si>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</si>
  <si>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</si>
  <si>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</si>
  <si>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</si>
  <si>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</si>
  <si>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</si>
  <si>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</si>
  <si>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</si>
  <si>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</si>
  <si>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</si>
  <si>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</si>
  <si>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</si>
  <si>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</si>
  <si>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</si>
  <si>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</si>
  <si>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</si>
  <si>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</si>
  <si>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</si>
  <si>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</si>
  <si>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</si>
  <si>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</si>
  <si>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</si>
  <si>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</si>
  <si>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</si>
  <si>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</si>
  <si>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</si>
  <si>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</si>
  <si>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</si>
  <si>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</si>
  <si>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</si>
  <si>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</si>
  <si>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</si>
  <si>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</si>
  <si>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</si>
  <si>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</si>
  <si>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</si>
  <si>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</si>
  <si>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</si>
  <si>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</si>
  <si>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</si>
  <si>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</si>
  <si>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</si>
  <si>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</si>
  <si>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</si>
  <si>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</si>
  <si>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</si>
  <si>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</si>
  <si>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</si>
  <si>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</si>
  <si>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</si>
  <si>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</si>
  <si>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</si>
  <si>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</si>
  <si>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</si>
  <si>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</si>
  <si>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</si>
  <si>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</si>
  <si>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</si>
  <si>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</si>
  <si>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</si>
  <si>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</si>
  <si>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</si>
  <si>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</si>
  <si>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</si>
  <si>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</si>
  <si>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</si>
  <si>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</si>
  <si>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</si>
  <si>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</si>
  <si>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</si>
  <si>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</si>
  <si>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</si>
  <si>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</si>
  <si>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</si>
  <si>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</si>
  <si>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</si>
  <si>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</si>
  <si>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</si>
  <si>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</si>
  <si>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</si>
  <si>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</si>
  <si>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</si>
  <si>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</si>
  <si>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</si>
  <si>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</si>
  <si>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</si>
  <si>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</si>
  <si>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</si>
  <si>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</si>
  <si>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</si>
  <si>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</si>
  <si>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</si>
  <si>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</si>
  <si>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</si>
  <si>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</si>
  <si>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</si>
  <si>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</si>
  <si>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</si>
  <si>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</si>
  <si>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</si>
  <si>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</si>
  <si>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</si>
  <si>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</si>
  <si>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</si>
  <si>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</si>
  <si>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</si>
  <si>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</si>
  <si>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</si>
  <si>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</si>
  <si>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</si>
  <si>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</si>
  <si>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</si>
  <si>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</si>
  <si>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</si>
  <si>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</si>
  <si>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</si>
  <si>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</si>
  <si>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</si>
  <si>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</si>
  <si>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</si>
  <si>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</si>
  <si>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</si>
  <si>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</si>
  <si>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</si>
  <si>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</si>
  <si>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</si>
  <si>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</si>
  <si>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</si>
  <si>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</si>
  <si>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</si>
  <si>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</si>
  <si>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</si>
  <si>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</si>
  <si>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</si>
  <si>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</si>
  <si>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</si>
  <si>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</si>
  <si>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</si>
  <si>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</si>
  <si>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</si>
  <si>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</si>
  <si>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</si>
  <si>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</si>
  <si>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</si>
  <si>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</si>
  <si>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</si>
  <si>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</si>
  <si>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</si>
  <si>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</si>
  <si>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</si>
  <si>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</si>
  <si>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</si>
  <si>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</si>
  <si>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</si>
  <si>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</si>
  <si>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</si>
  <si>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</si>
  <si>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</si>
  <si>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</si>
  <si>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</si>
  <si>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</si>
  <si>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</si>
  <si>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</si>
  <si>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</si>
  <si>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</si>
  <si>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</si>
  <si>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</si>
  <si>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</si>
  <si>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</si>
  <si>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</si>
  <si>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</si>
  <si>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</si>
  <si>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</si>
  <si>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</si>
  <si>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</si>
  <si>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</si>
  <si>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</si>
  <si>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</si>
  <si>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</si>
  <si>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</si>
  <si>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</si>
  <si>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</si>
  <si>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</si>
  <si>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</si>
  <si>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</si>
  <si>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</si>
  <si>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</si>
  <si>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</si>
  <si>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</si>
  <si>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</si>
  <si>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</si>
  <si>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</si>
  <si>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</si>
  <si>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</si>
  <si>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</si>
  <si>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</si>
  <si>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</si>
  <si>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</si>
  <si>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</si>
  <si>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</si>
  <si>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</si>
  <si>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</si>
  <si>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</si>
  <si>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</si>
  <si>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</si>
  <si>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</si>
  <si>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</si>
  <si>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</si>
  <si>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</si>
  <si>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</si>
  <si>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</si>
  <si>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</si>
  <si>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</si>
  <si>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</si>
  <si>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</si>
  <si>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</si>
  <si>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</si>
  <si>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</si>
  <si>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</si>
  <si>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</si>
  <si>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</si>
  <si>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</si>
  <si>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</si>
  <si>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</si>
  <si>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</si>
  <si>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</si>
  <si>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</si>
  <si>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</si>
  <si>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</si>
  <si>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</si>
  <si>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</si>
  <si>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</si>
  <si>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</si>
  <si>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</si>
  <si>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</si>
  <si>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</si>
  <si>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</si>
  <si>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</si>
  <si>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</si>
  <si>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</si>
  <si>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</si>
  <si>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</si>
  <si>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</si>
  <si>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</si>
  <si>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</si>
  <si>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</si>
  <si>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</si>
  <si>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</si>
  <si>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</si>
  <si>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</si>
  <si>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</si>
  <si>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</si>
  <si>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</si>
  <si>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</si>
  <si>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</si>
  <si>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</si>
  <si>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</si>
  <si>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</si>
  <si>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</si>
  <si>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</si>
  <si>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</si>
  <si>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</si>
  <si>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</si>
  <si>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</si>
  <si>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</si>
  <si>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</si>
  <si>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</si>
  <si>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</si>
  <si>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</si>
  <si>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</si>
  <si>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</si>
  <si>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</si>
  <si>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</si>
  <si>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</si>
  <si>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</si>
  <si>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</si>
  <si>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</si>
  <si>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</si>
  <si>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</si>
  <si>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</si>
  <si>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</si>
  <si>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</si>
  <si>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</si>
  <si>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</si>
  <si>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</si>
  <si>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</si>
  <si>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</si>
  <si>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</si>
  <si>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</si>
  <si>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</si>
  <si>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</si>
  <si>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</si>
  <si>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</si>
  <si>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</si>
  <si>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</si>
  <si>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</si>
  <si>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</si>
  <si>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</si>
  <si>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</si>
  <si>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</si>
  <si>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</si>
  <si>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</si>
  <si>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</si>
  <si>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</si>
  <si>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</si>
  <si>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</si>
  <si>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</si>
  <si>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</si>
  <si>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</si>
  <si>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</si>
  <si>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</si>
  <si>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</si>
  <si>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</si>
  <si>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</si>
  <si>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</si>
  <si>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</si>
  <si>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</si>
  <si>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</si>
  <si>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</si>
  <si>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</si>
  <si>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</si>
  <si>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</si>
  <si>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</si>
  <si>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</si>
  <si>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</si>
  <si>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</si>
  <si>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</si>
  <si>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</si>
  <si>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</si>
  <si>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</si>
  <si>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</si>
  <si>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</si>
  <si>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</si>
  <si>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</si>
  <si>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</si>
  <si>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</si>
  <si>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</si>
  <si>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</si>
  <si>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</si>
  <si>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</si>
  <si>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</si>
  <si>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</si>
  <si>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</si>
  <si>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</si>
  <si>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</si>
  <si>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</si>
  <si>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</si>
  <si>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</si>
  <si>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</si>
  <si>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</si>
  <si>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</si>
  <si>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</si>
  <si>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</si>
  <si>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</si>
  <si>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</si>
  <si>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</si>
  <si>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</si>
  <si>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</si>
  <si>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</si>
  <si>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</si>
  <si>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</si>
  <si>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</si>
  <si>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</si>
  <si>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</si>
  <si>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</si>
  <si>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</si>
  <si>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</si>
  <si>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</si>
  <si>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</si>
  <si>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</si>
  <si>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</si>
  <si>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</si>
  <si>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</si>
  <si>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</si>
  <si>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</si>
  <si>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</si>
  <si>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</si>
  <si>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</si>
  <si>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</si>
  <si>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</si>
  <si>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</si>
  <si>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</si>
  <si>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</si>
  <si>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</si>
  <si>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</si>
  <si>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</si>
  <si>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</si>
  <si>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</si>
  <si>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</si>
  <si>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</si>
  <si>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</si>
  <si>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</si>
  <si>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</si>
  <si>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</si>
  <si>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</si>
  <si>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</si>
  <si>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</si>
  <si>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</si>
  <si>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</si>
  <si>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</si>
  <si>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</si>
  <si>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</si>
  <si>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</si>
  <si>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</si>
  <si>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</si>
  <si>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</si>
  <si>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</si>
  <si>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</si>
  <si>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</si>
  <si>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</si>
  <si>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</si>
  <si>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</si>
  <si>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</si>
  <si>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</si>
  <si>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</si>
  <si>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</si>
  <si>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</si>
  <si>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</si>
  <si>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</si>
  <si>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</si>
  <si>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</si>
  <si>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</si>
  <si>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</si>
  <si>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</si>
  <si>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</si>
  <si>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</si>
  <si>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</si>
  <si>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</si>
  <si>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</si>
  <si>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</si>
  <si>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</si>
  <si>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</si>
  <si>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</si>
  <si>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</si>
  <si>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</si>
  <si>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</si>
  <si>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</si>
  <si>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</si>
  <si>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</si>
  <si>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</si>
  <si>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</si>
  <si>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</si>
  <si>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</si>
  <si>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</si>
  <si>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</si>
  <si>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</si>
  <si>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</si>
  <si>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</si>
  <si>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</si>
  <si>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</si>
  <si>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</si>
  <si>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</si>
  <si>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</si>
  <si>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</si>
  <si>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</si>
  <si>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</si>
  <si>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</si>
  <si>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</si>
  <si>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</si>
  <si>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</si>
  <si>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</si>
  <si>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</si>
  <si>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</si>
  <si>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</si>
  <si>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</si>
  <si>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</si>
  <si>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</si>
  <si>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</si>
  <si>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</si>
  <si>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</si>
  <si>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</si>
  <si>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</si>
  <si>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</si>
  <si>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</si>
  <si>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</si>
  <si>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</si>
  <si>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</si>
  <si>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</si>
  <si>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</si>
  <si>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</si>
  <si>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</si>
  <si>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</si>
  <si>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</si>
  <si>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</si>
  <si>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</si>
  <si>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</si>
  <si>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</si>
  <si>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</si>
  <si>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</si>
  <si>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</si>
  <si>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</si>
  <si>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</si>
  <si>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</si>
  <si>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</si>
  <si>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</si>
  <si>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</si>
  <si>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</si>
  <si>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</si>
  <si>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</si>
  <si>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</si>
  <si>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</si>
  <si>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</si>
  <si>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</si>
  <si>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</si>
  <si>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</si>
  <si>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</si>
  <si>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</si>
  <si>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</si>
  <si>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</si>
  <si>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</si>
  <si>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</si>
  <si>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</si>
  <si>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</si>
  <si>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</si>
  <si>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</si>
  <si>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</si>
  <si>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</si>
  <si>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</si>
  <si>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</si>
  <si>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</si>
  <si>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</si>
  <si>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</si>
  <si>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</si>
  <si>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</si>
  <si>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</si>
  <si>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</si>
  <si>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</si>
  <si>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</si>
  <si>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</si>
  <si>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</si>
  <si>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</si>
  <si>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</si>
  <si>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</si>
  <si>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</si>
  <si>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</si>
  <si>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</si>
  <si>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</si>
  <si>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</si>
  <si>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</si>
  <si>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</si>
  <si>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</si>
  <si>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</si>
  <si>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</si>
  <si>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</si>
  <si>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</si>
  <si>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</si>
  <si>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</si>
  <si>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</si>
  <si>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</si>
  <si>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</si>
  <si>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</si>
  <si>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</si>
  <si>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</si>
  <si>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</si>
  <si>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</si>
  <si>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</si>
  <si>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</si>
  <si>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</si>
  <si>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</si>
  <si>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</si>
  <si>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</si>
  <si>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</si>
  <si>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</si>
  <si>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</si>
  <si>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</si>
  <si>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</si>
  <si>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</si>
  <si>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</si>
  <si>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</si>
  <si>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</si>
  <si>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</si>
  <si>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</si>
  <si>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</si>
  <si>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</si>
  <si>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</si>
  <si>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</si>
  <si>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</si>
  <si>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</si>
  <si>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</si>
  <si>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</si>
  <si>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</si>
  <si>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</si>
  <si>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</si>
  <si>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</si>
  <si>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</si>
  <si>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</si>
  <si>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</si>
  <si>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</si>
  <si>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</si>
  <si>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</si>
  <si>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</si>
  <si>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</si>
  <si>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</si>
  <si>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</si>
  <si>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</si>
  <si>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</si>
  <si>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</si>
  <si>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</si>
  <si>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</si>
  <si>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</si>
  <si>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</si>
  <si>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</si>
  <si>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</si>
  <si>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</si>
  <si>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</si>
  <si>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</si>
  <si>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</si>
  <si>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</si>
  <si>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</si>
  <si>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</si>
  <si>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</si>
  <si>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</si>
  <si>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</si>
  <si>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</si>
  <si>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</si>
  <si>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</si>
  <si>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</si>
  <si>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</si>
  <si>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</si>
  <si>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</si>
  <si>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</si>
  <si>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</si>
  <si>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</si>
  <si>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</si>
  <si>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</si>
  <si>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</si>
  <si>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</si>
  <si>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</si>
  <si>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</si>
  <si>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</si>
  <si>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</si>
  <si>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</si>
  <si>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</si>
  <si>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</si>
  <si>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</si>
  <si>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</si>
  <si>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</si>
  <si>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</si>
  <si>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</si>
  <si>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</si>
  <si>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</si>
  <si>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</si>
  <si>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</si>
  <si>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</si>
  <si>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</si>
  <si>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</si>
  <si>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</si>
  <si>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</si>
  <si>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</si>
  <si>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</si>
  <si>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</si>
  <si>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</si>
  <si>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</si>
  <si>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</si>
  <si>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</si>
  <si>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</si>
  <si>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</si>
  <si>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</si>
  <si>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</si>
  <si>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</si>
  <si>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</si>
  <si>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</si>
  <si>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</si>
  <si>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</si>
  <si>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</si>
  <si>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</si>
  <si>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</si>
  <si>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</si>
  <si>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</si>
  <si>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</si>
  <si>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</si>
  <si>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</si>
  <si>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</si>
  <si>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</si>
  <si>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</si>
  <si>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</si>
  <si>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</si>
  <si>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</si>
  <si>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</si>
  <si>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</si>
  <si>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</si>
  <si>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</si>
  <si>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</si>
  <si>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</si>
  <si>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</si>
  <si>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</si>
  <si>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</si>
  <si>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</si>
  <si>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</si>
  <si>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</si>
  <si>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</si>
  <si>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</si>
  <si>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</si>
  <si>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</si>
  <si>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</si>
  <si>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</si>
  <si>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</si>
  <si>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</si>
  <si>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</si>
  <si>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</si>
  <si>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</si>
  <si>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</si>
  <si>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</si>
  <si>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</si>
  <si>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</si>
  <si>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</si>
  <si>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</si>
  <si>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</si>
  <si>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</si>
  <si>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</si>
  <si>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</si>
  <si>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</si>
  <si>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</si>
  <si>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</si>
  <si>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</si>
  <si>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</si>
  <si>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</si>
  <si>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</si>
  <si>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</si>
  <si>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</si>
  <si>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</si>
  <si>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</si>
  <si>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</si>
  <si>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</si>
  <si>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</si>
  <si>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</si>
  <si>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</si>
  <si>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</si>
  <si>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</si>
  <si>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</si>
  <si>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</si>
  <si>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</si>
  <si>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</si>
  <si>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</si>
  <si>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</si>
  <si>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</si>
  <si>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</si>
  <si>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</si>
  <si>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</si>
  <si>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</si>
  <si>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</si>
  <si>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</si>
  <si>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</si>
  <si>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</si>
  <si>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</si>
  <si>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</si>
  <si>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</si>
  <si>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</si>
  <si>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</si>
  <si>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</si>
  <si>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</si>
  <si>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</si>
  <si>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</si>
  <si>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</si>
  <si>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</si>
  <si>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</si>
  <si>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</si>
  <si>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</si>
  <si>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</si>
  <si>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</si>
  <si>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</si>
  <si>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</si>
  <si>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</si>
  <si>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</si>
  <si>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</si>
  <si>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</si>
  <si>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</si>
  <si>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</si>
  <si>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</si>
  <si>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</si>
  <si>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</si>
  <si>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</si>
  <si>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</si>
  <si>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</si>
  <si>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</si>
  <si>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</si>
  <si>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</si>
  <si>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</si>
  <si>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</si>
  <si>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</si>
  <si>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</si>
  <si>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</si>
  <si>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</si>
  <si>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</si>
  <si>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</si>
  <si>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</si>
  <si>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</si>
  <si>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</si>
  <si>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</si>
  <si>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</si>
  <si>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</si>
  <si>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</si>
  <si>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</si>
  <si>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</si>
  <si>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</si>
  <si>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</si>
  <si>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</si>
  <si>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</si>
  <si>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</si>
  <si>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</si>
  <si>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</si>
  <si>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</si>
  <si>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</si>
  <si>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</si>
  <si>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</si>
  <si>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</si>
  <si>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</si>
  <si>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</si>
  <si>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</si>
  <si>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</si>
  <si>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</si>
  <si>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</si>
  <si>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</si>
  <si>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</si>
  <si>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</si>
  <si>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</si>
  <si>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</si>
  <si>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</si>
  <si>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</si>
  <si>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</si>
  <si>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</si>
  <si>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</si>
  <si>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</si>
  <si>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</si>
  <si>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</si>
  <si>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</si>
  <si>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</si>
  <si>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</si>
  <si>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</si>
  <si>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</si>
  <si>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</si>
  <si>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</si>
  <si>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</si>
  <si>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</si>
  <si>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</si>
  <si>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</si>
  <si>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</si>
  <si>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</si>
  <si>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</si>
  <si>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</si>
  <si>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</si>
  <si>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</si>
  <si>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</si>
  <si>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</si>
  <si>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</si>
  <si>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</si>
  <si>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</si>
  <si>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</si>
  <si>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</si>
  <si>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</si>
  <si>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</si>
  <si>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</si>
  <si>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</si>
  <si>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</si>
  <si>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</si>
  <si>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</si>
  <si>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</si>
  <si>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</si>
  <si>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</si>
  <si>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</si>
  <si>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</si>
  <si>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</si>
  <si>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</si>
  <si>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</si>
  <si>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</si>
  <si>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</si>
  <si>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</si>
  <si>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</si>
  <si>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</si>
  <si>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</si>
  <si>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</si>
  <si>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</si>
  <si>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</si>
  <si>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</si>
  <si>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</si>
  <si>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</si>
  <si>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</si>
  <si>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</si>
  <si>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</si>
  <si>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</si>
  <si>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</si>
  <si>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</si>
  <si>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</si>
  <si>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</si>
  <si>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</si>
  <si>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</si>
  <si>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</si>
  <si>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</si>
  <si>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</si>
  <si>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</si>
  <si>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</si>
  <si>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</si>
  <si>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</si>
  <si>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</si>
  <si>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</si>
  <si>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</si>
  <si>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</si>
  <si>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</si>
  <si>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</si>
  <si>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</si>
  <si>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</si>
  <si>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</si>
  <si>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</si>
  <si>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</si>
  <si>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</si>
  <si>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</si>
  <si>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</si>
  <si>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</si>
  <si>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</si>
  <si>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</si>
  <si>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</si>
  <si>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</si>
  <si>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</si>
  <si>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</si>
  <si>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</si>
  <si>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</si>
  <si>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</si>
  <si>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</si>
  <si>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</si>
  <si>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</si>
  <si>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</si>
  <si>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</si>
  <si>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</si>
  <si>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</si>
  <si>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</si>
  <si>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</si>
  <si>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</si>
  <si>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</si>
  <si>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</si>
  <si>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</si>
  <si>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</si>
  <si>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</si>
  <si>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</si>
  <si>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</si>
  <si>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</si>
  <si>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</si>
  <si>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</si>
  <si>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</si>
  <si>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</si>
  <si>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</si>
  <si>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</si>
  <si>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</si>
  <si>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</si>
  <si>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</si>
  <si>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</si>
  <si>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</si>
  <si>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</si>
  <si>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</si>
  <si>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</si>
  <si>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</si>
  <si>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</si>
  <si>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</si>
  <si>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</si>
  <si>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</si>
  <si>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</si>
  <si>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</si>
  <si>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</si>
  <si>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</si>
  <si>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</si>
  <si>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</si>
  <si>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</si>
  <si>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</si>
  <si>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</si>
  <si>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</si>
  <si>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</si>
  <si>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</si>
  <si>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</si>
  <si>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</si>
  <si>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</si>
  <si>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</si>
  <si>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</si>
  <si>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</si>
  <si>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</si>
  <si>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</si>
  <si>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</si>
  <si>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</si>
  <si>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</si>
  <si>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</si>
  <si>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</si>
  <si>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</si>
  <si>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</si>
  <si>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</si>
  <si>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</si>
  <si>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</si>
  <si>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</si>
  <si>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</si>
  <si>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</si>
  <si>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</si>
  <si>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</si>
  <si>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</si>
  <si>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</si>
  <si>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</si>
  <si>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</si>
  <si>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</si>
  <si>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</si>
  <si>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</si>
  <si>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</si>
  <si>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</si>
  <si>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</si>
  <si>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</si>
  <si>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</si>
  <si>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</si>
  <si>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</si>
  <si>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</si>
  <si>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</si>
  <si>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</si>
  <si>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</si>
  <si>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</si>
  <si>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</si>
  <si>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</si>
  <si>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</si>
  <si>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</si>
  <si>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</si>
  <si>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</si>
  <si>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</si>
  <si>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</si>
  <si>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</si>
  <si>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</si>
  <si>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</si>
  <si>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</si>
  <si>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</si>
  <si>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</si>
  <si>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</si>
  <si>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</si>
  <si>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</si>
  <si>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</si>
  <si>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</si>
  <si>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</si>
  <si>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</si>
  <si>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</si>
  <si>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</si>
  <si>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</si>
  <si>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</si>
  <si>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</si>
  <si>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</si>
  <si>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</si>
  <si>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</si>
  <si>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</si>
  <si>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</si>
  <si>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</si>
  <si>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</si>
  <si>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</si>
  <si>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</si>
  <si>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</si>
  <si>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</si>
  <si>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</si>
  <si>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</si>
  <si>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</si>
  <si>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</si>
  <si>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</si>
  <si>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</si>
  <si>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</si>
  <si>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</si>
  <si>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</si>
  <si>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</si>
  <si>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</si>
  <si>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</si>
  <si>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</si>
  <si>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</si>
  <si>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</si>
  <si>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</si>
  <si>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</si>
  <si>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</si>
  <si>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</si>
  <si>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</si>
  <si>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</si>
  <si>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</si>
  <si>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</si>
  <si>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</si>
  <si>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</si>
  <si>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</si>
  <si>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</si>
  <si>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</si>
  <si>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</si>
  <si>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</si>
  <si>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</si>
  <si>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</si>
  <si>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</si>
  <si>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</si>
  <si>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</si>
  <si>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</si>
  <si>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</si>
  <si>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</si>
  <si>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</si>
  <si>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</si>
  <si>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</si>
  <si>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</si>
  <si>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</si>
  <si>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</si>
  <si>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</si>
  <si>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</si>
  <si>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</si>
  <si>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</si>
  <si>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</si>
  <si>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</si>
  <si>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</si>
  <si>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</si>
  <si>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</si>
  <si>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</si>
  <si>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</si>
  <si>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</si>
  <si>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</si>
  <si>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</si>
  <si>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</si>
  <si>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</si>
  <si>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</si>
  <si>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</si>
  <si>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</si>
  <si>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</si>
  <si>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</si>
  <si>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</si>
  <si>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</si>
  <si>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</si>
  <si>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</si>
  <si>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</si>
  <si>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</si>
  <si>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</si>
  <si>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</si>
  <si>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</si>
  <si>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</si>
  <si>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</si>
  <si>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</si>
  <si>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</si>
  <si>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</si>
  <si>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</si>
  <si>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</si>
  <si>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</si>
  <si>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</si>
  <si>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</si>
  <si>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</si>
  <si>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</si>
  <si>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</si>
  <si>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</si>
  <si>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</si>
  <si>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</si>
  <si>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</si>
  <si>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</si>
  <si>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</si>
  <si>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</si>
  <si>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</si>
  <si>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</si>
  <si>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</si>
  <si>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</si>
  <si>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</si>
  <si>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</si>
  <si>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</si>
  <si>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</si>
  <si>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</si>
  <si>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</si>
  <si>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</si>
  <si>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</si>
  <si>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</si>
  <si>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</si>
  <si>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</si>
  <si>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</si>
  <si>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</si>
  <si>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</si>
  <si>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</si>
  <si>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</si>
  <si>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</si>
  <si>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</si>
  <si>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</si>
  <si>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</si>
  <si>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</si>
  <si>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</si>
  <si>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</si>
  <si>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</si>
  <si>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</si>
  <si>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</si>
  <si>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</si>
  <si>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</si>
  <si>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</si>
  <si>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</si>
  <si>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</si>
  <si>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</si>
  <si>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</si>
  <si>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</si>
  <si>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</si>
  <si>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</si>
  <si>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</si>
  <si>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</si>
  <si>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</si>
  <si>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</si>
  <si>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</si>
  <si>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</si>
  <si>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</si>
  <si>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</si>
  <si>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</si>
  <si>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</si>
  <si>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</si>
  <si>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</si>
  <si>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</si>
  <si>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</si>
  <si>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</si>
  <si>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</si>
  <si>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</si>
  <si>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</si>
  <si>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</si>
  <si>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</si>
  <si>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</si>
  <si>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</si>
  <si>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</si>
  <si>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</si>
  <si>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</si>
  <si>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</si>
  <si>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</si>
  <si>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</si>
  <si>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</si>
  <si>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</si>
  <si>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</si>
  <si>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</si>
  <si>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</si>
  <si>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</si>
  <si>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</si>
  <si>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</si>
  <si>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</si>
  <si>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</si>
  <si>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</si>
  <si>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</si>
  <si>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</si>
  <si>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</si>
  <si>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</si>
  <si>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</si>
  <si>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</si>
  <si>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</si>
  <si>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</si>
  <si>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</si>
  <si>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</si>
  <si>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</si>
  <si>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</si>
  <si>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</si>
  <si>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</si>
  <si>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</si>
  <si>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</si>
  <si>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</si>
  <si>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</si>
  <si>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</si>
  <si>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</si>
  <si>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</si>
  <si>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</si>
  <si>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</si>
  <si>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</si>
  <si>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</si>
  <si>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</si>
  <si>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</si>
  <si>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</si>
  <si>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</si>
  <si>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</si>
  <si>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</si>
  <si>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</si>
  <si>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</si>
  <si>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</si>
  <si>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</si>
  <si>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</si>
  <si>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</si>
  <si>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</si>
  <si>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</si>
  <si>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</si>
  <si>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</si>
  <si>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</si>
  <si>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</si>
  <si>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</si>
  <si>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</si>
  <si>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</si>
  <si>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</si>
  <si>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</si>
  <si>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</si>
  <si>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</si>
  <si>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</si>
  <si>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</si>
  <si>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</si>
  <si>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</si>
  <si>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</si>
  <si>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</si>
  <si>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</si>
  <si>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</si>
  <si>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</si>
  <si>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</si>
  <si>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</si>
  <si>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</si>
  <si>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</si>
  <si>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</si>
  <si>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</si>
  <si>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</si>
  <si>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</si>
  <si>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</si>
  <si>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</si>
  <si>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</si>
  <si>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</si>
  <si>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</si>
  <si>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</si>
  <si>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</si>
  <si>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</si>
  <si>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</si>
  <si>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</si>
  <si>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</si>
  <si>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</si>
  <si>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</si>
  <si>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</si>
  <si>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</si>
  <si>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</si>
  <si>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</si>
  <si>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</si>
  <si>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</si>
  <si>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</si>
  <si>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</si>
  <si>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</si>
  <si>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</si>
  <si>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</si>
  <si>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</si>
  <si>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</si>
  <si>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</si>
  <si>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</si>
  <si>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</si>
  <si>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</si>
  <si>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</si>
  <si>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</si>
  <si>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</si>
  <si>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</si>
  <si>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</si>
  <si>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</si>
  <si>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</si>
  <si>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</si>
  <si>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</si>
  <si>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</si>
  <si>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</si>
  <si>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</si>
  <si>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</si>
  <si>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</si>
  <si>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</si>
  <si>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</si>
  <si>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</si>
  <si>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</si>
  <si>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</si>
  <si>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</si>
  <si>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</si>
  <si>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</si>
  <si>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</si>
  <si>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</si>
  <si>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</si>
  <si>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</si>
  <si>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</si>
  <si>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</si>
  <si>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</si>
  <si>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</si>
  <si>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</si>
  <si>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</si>
  <si>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</si>
  <si>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</si>
  <si>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</si>
  <si>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</si>
  <si>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</si>
  <si>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</si>
  <si>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</si>
  <si>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</si>
  <si>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</si>
  <si>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</si>
  <si>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</si>
  <si>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</si>
  <si>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</si>
  <si>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</si>
  <si>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</si>
  <si>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</si>
  <si>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</si>
  <si>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</si>
  <si>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</si>
  <si>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</si>
  <si>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</si>
  <si>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</si>
  <si>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</si>
  <si>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</si>
  <si>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</si>
  <si>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</si>
  <si>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</si>
  <si>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</si>
  <si>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</si>
  <si>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</si>
  <si>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</si>
  <si>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</si>
  <si>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</si>
  <si>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</si>
  <si>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</si>
  <si>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</si>
  <si>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</si>
  <si>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</si>
  <si>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</si>
  <si>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</si>
  <si>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</si>
  <si>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</si>
  <si>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</si>
  <si>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</si>
  <si>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</si>
  <si>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</si>
  <si>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</si>
  <si>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</si>
  <si>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</si>
  <si>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</si>
  <si>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</si>
  <si>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</si>
  <si>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</si>
  <si>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</si>
  <si>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</si>
  <si>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</si>
  <si>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</si>
  <si>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</si>
  <si>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</si>
  <si>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</si>
  <si>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</si>
  <si>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</si>
  <si>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</si>
  <si>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</si>
  <si>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</si>
  <si>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</si>
  <si>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</si>
  <si>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</si>
  <si>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</si>
  <si>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</si>
  <si>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</si>
  <si>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</si>
  <si>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</si>
  <si>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</si>
  <si>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</si>
  <si>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</si>
  <si>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</si>
  <si>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</si>
  <si>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</si>
  <si>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</si>
  <si>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</si>
  <si>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</si>
  <si>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</si>
  <si>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</si>
  <si>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</si>
  <si>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</si>
  <si>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</si>
  <si>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</si>
  <si>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</si>
  <si>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</si>
  <si>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</si>
  <si>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</si>
  <si>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</si>
  <si>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</si>
  <si>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</si>
  <si>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</si>
  <si>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</si>
  <si>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</si>
  <si>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</si>
  <si>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</si>
  <si>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</si>
  <si>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</si>
  <si>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</si>
  <si>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</si>
  <si>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</si>
  <si>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</si>
  <si>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</si>
  <si>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</si>
  <si>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</si>
  <si>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</si>
  <si>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</si>
  <si>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</si>
  <si>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</si>
  <si>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</si>
  <si>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</si>
  <si>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</si>
  <si>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</si>
  <si>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</si>
  <si>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</si>
  <si>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</si>
  <si>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</si>
  <si>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</si>
  <si>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</si>
  <si>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</si>
  <si>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</si>
  <si>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</si>
  <si>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</si>
  <si>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</si>
  <si>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</si>
  <si>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</si>
  <si>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</si>
  <si>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</si>
  <si>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</si>
  <si>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</si>
  <si>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</si>
  <si>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</si>
  <si>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</si>
  <si>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</si>
  <si>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</si>
  <si>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</si>
  <si>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</si>
  <si>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</si>
  <si>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</si>
  <si>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</si>
  <si>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</si>
  <si>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</si>
  <si>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</si>
  <si>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</si>
  <si>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</si>
  <si>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</si>
  <si>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</si>
  <si>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</si>
  <si>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</si>
  <si>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</si>
  <si>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</si>
  <si>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</si>
  <si>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</si>
  <si>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</si>
  <si>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</si>
  <si>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</si>
  <si>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</si>
  <si>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</si>
  <si>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</si>
  <si>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</si>
  <si>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</si>
  <si>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</si>
  <si>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</si>
  <si>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</si>
  <si>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</si>
  <si>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</si>
  <si>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</si>
  <si>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</si>
  <si>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</si>
  <si>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</si>
  <si>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</si>
  <si>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</si>
  <si>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</si>
  <si>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</si>
  <si>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</si>
  <si>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</si>
  <si>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</si>
  <si>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</si>
  <si>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</si>
  <si>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</si>
  <si>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</si>
  <si>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</si>
  <si>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</si>
  <si>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</si>
  <si>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</si>
  <si>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</si>
  <si>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</si>
  <si>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</si>
  <si>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</si>
  <si>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</si>
  <si>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</si>
  <si>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</si>
  <si>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</si>
  <si>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</si>
  <si>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</si>
  <si>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</si>
  <si>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</si>
  <si>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</si>
  <si>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</si>
  <si>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</si>
  <si>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</si>
  <si>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</si>
  <si>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</si>
  <si>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</si>
  <si>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</si>
  <si>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</si>
  <si>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</si>
  <si>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</si>
  <si>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</si>
  <si>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</si>
  <si>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</si>
  <si>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</si>
  <si>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</si>
  <si>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</si>
  <si>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</si>
  <si>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</si>
  <si>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</si>
  <si>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</si>
  <si>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</si>
  <si>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</si>
  <si>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</si>
  <si>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</si>
  <si>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</si>
  <si>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</si>
  <si>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</si>
  <si>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</si>
  <si>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</si>
  <si>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</si>
  <si>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</si>
  <si>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</si>
  <si>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</si>
  <si>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</si>
  <si>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</si>
  <si>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</si>
  <si>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</si>
  <si>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</si>
  <si>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</si>
  <si>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</si>
  <si>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</si>
  <si>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</si>
  <si>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</si>
  <si>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</si>
  <si>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</si>
  <si>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</si>
  <si>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</si>
  <si>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</si>
  <si>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</si>
  <si>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</si>
  <si>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</si>
  <si>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</si>
  <si>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</si>
  <si>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</si>
  <si>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</si>
  <si>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</si>
  <si>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</si>
  <si>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</si>
  <si>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</si>
  <si>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</si>
  <si>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</si>
  <si>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</si>
  <si>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</si>
  <si>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</si>
  <si>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</si>
  <si>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</si>
  <si>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</si>
  <si>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</si>
  <si>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</si>
  <si>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</si>
  <si>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</si>
  <si>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</si>
  <si>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</si>
  <si>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</si>
  <si>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</si>
  <si>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</si>
  <si>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</si>
  <si>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</si>
  <si>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</si>
  <si>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</si>
  <si>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</si>
  <si>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</si>
  <si>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</si>
  <si>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</si>
  <si>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</si>
  <si>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</si>
  <si>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</si>
  <si>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</si>
  <si>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</si>
  <si>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</si>
  <si>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</si>
  <si>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</si>
  <si>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</si>
  <si>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</si>
  <si>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</si>
  <si>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</si>
  <si>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</si>
  <si>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</si>
  <si>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</si>
  <si>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</si>
  <si>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</si>
  <si>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</si>
  <si>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</si>
  <si>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</si>
  <si>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</si>
  <si>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</si>
  <si>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</si>
  <si>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</si>
  <si>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</si>
  <si>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</si>
  <si>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</si>
  <si>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</si>
  <si>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</si>
  <si>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</si>
  <si>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</si>
  <si>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</si>
  <si>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</si>
  <si>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</si>
  <si>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</si>
  <si>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</si>
  <si>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</si>
  <si>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</si>
  <si>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</si>
  <si>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</si>
  <si>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</si>
  <si>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</si>
  <si>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</si>
  <si>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</si>
  <si>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</si>
  <si>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</si>
  <si>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</si>
  <si>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</si>
  <si>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</si>
  <si>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</si>
  <si>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</si>
  <si>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</si>
  <si>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</si>
  <si>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</si>
  <si>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</si>
  <si>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</si>
  <si>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</si>
  <si>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</si>
  <si>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</si>
  <si>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</si>
  <si>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</si>
  <si>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</si>
  <si>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</si>
  <si>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</si>
  <si>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</si>
  <si>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</si>
  <si>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</si>
  <si>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</si>
  <si>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</si>
  <si>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</si>
  <si>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</si>
  <si>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</si>
  <si>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</si>
  <si>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</si>
  <si>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</si>
  <si>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</si>
  <si>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</si>
  <si>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</si>
  <si>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</si>
  <si>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</si>
  <si>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</si>
  <si>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</si>
  <si>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</si>
  <si>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</si>
  <si>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</si>
  <si>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</si>
  <si>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</si>
  <si>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</si>
  <si>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</si>
  <si>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</si>
  <si>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</si>
  <si>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</si>
  <si>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</si>
  <si>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</si>
  <si>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</si>
  <si>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</si>
  <si>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</si>
  <si>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</si>
  <si>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</si>
  <si>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</si>
  <si>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</si>
  <si>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</si>
  <si>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</si>
  <si>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</si>
  <si>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</si>
  <si>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</si>
  <si>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</si>
  <si>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</si>
  <si>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</si>
  <si>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</si>
  <si>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</si>
  <si>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</si>
  <si>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</si>
  <si>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</si>
  <si>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</si>
  <si>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</si>
  <si>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</si>
  <si>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</si>
  <si>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</si>
  <si>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</si>
  <si>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</si>
  <si>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</si>
  <si>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</si>
  <si>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</si>
  <si>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</si>
  <si>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</si>
  <si>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</si>
  <si>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</si>
  <si>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</si>
  <si>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</si>
  <si>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</si>
  <si>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</si>
  <si>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</si>
  <si>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</si>
  <si>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</si>
  <si>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</si>
  <si>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</si>
  <si>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</si>
  <si>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</si>
  <si>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</si>
  <si>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</si>
  <si>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</si>
  <si>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</si>
  <si>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</si>
  <si>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</si>
  <si>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</si>
  <si>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</si>
  <si>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</si>
  <si>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</si>
  <si>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</si>
  <si>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</si>
  <si>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</si>
  <si>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</si>
  <si>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</si>
  <si>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</si>
  <si>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</si>
  <si>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</si>
  <si>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</si>
  <si>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</si>
  <si>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</si>
  <si>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</si>
  <si>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</si>
  <si>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</si>
  <si>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</si>
  <si>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</si>
  <si>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</si>
  <si>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</si>
  <si>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</si>
  <si>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</si>
  <si>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</si>
  <si>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</si>
  <si>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</si>
  <si>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</si>
  <si>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</si>
  <si>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</si>
  <si>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</si>
  <si>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</si>
  <si>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</si>
  <si>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</si>
  <si>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</si>
  <si>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</si>
  <si>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</si>
  <si>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</si>
  <si>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</si>
  <si>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</si>
  <si>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</si>
  <si>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</si>
  <si>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</si>
  <si>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</si>
  <si>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</si>
  <si>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</si>
  <si>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</si>
  <si>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</si>
  <si>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</si>
  <si>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</si>
  <si>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</si>
  <si>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</si>
  <si>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</si>
  <si>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</si>
  <si>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</si>
  <si>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</si>
  <si>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</si>
  <si>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</si>
  <si>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</si>
  <si>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</si>
  <si>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</si>
  <si>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</si>
  <si>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</si>
  <si>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</si>
  <si>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</si>
  <si>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</si>
  <si>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</si>
  <si>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</si>
  <si>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</si>
  <si>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</si>
  <si>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</si>
  <si>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</si>
  <si>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</si>
  <si>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</si>
  <si>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</si>
  <si>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</si>
  <si>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</si>
  <si>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</si>
  <si>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</si>
  <si>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</si>
  <si>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</si>
  <si>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</si>
  <si>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</si>
  <si>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</si>
  <si>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</si>
  <si>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</si>
  <si>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</si>
  <si>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</si>
  <si>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</si>
  <si>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</si>
  <si>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</si>
  <si>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</si>
  <si>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</si>
  <si>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</si>
  <si>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</si>
  <si>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</si>
  <si>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</si>
  <si>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</si>
  <si>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</si>
  <si>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</si>
  <si>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</si>
  <si>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</si>
  <si>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</si>
  <si>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</si>
  <si>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</si>
  <si>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</si>
  <si>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</si>
  <si>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</si>
  <si>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</si>
  <si>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</si>
  <si>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</si>
  <si>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</si>
  <si>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</si>
  <si>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</si>
  <si>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</si>
  <si>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</si>
  <si>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</si>
  <si>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</si>
  <si>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</si>
  <si>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</si>
  <si>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</si>
  <si>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</si>
  <si>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</si>
  <si>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</si>
  <si>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</si>
  <si>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</si>
  <si>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</si>
  <si>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</si>
  <si>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</si>
  <si>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</si>
  <si>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</si>
  <si>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</si>
  <si>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</si>
  <si>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</si>
  <si>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</si>
  <si>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</si>
  <si>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</si>
  <si>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</si>
  <si>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</si>
  <si>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</si>
  <si>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</si>
  <si>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</si>
  <si>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</si>
  <si>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</si>
  <si>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</si>
  <si>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</si>
  <si>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</si>
  <si>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</si>
  <si>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</si>
  <si>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</si>
  <si>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</si>
  <si>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</si>
  <si>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</si>
  <si>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</si>
  <si>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</si>
  <si>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</si>
  <si>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</si>
  <si>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</si>
  <si>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</si>
  <si>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</si>
  <si>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</si>
  <si>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</si>
  <si>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</si>
  <si>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</si>
  <si>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</si>
  <si>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</si>
  <si>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</si>
  <si>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</si>
  <si>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</si>
  <si>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</si>
  <si>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</si>
  <si>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</si>
  <si>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</si>
  <si>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</si>
  <si>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</si>
  <si>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</si>
  <si>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</si>
  <si>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</si>
  <si>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</si>
  <si>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</si>
  <si>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</si>
  <si>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</si>
  <si>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</si>
  <si>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</si>
  <si>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</si>
  <si>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</si>
  <si>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</si>
  <si>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</si>
  <si>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</si>
  <si>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</si>
  <si>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</si>
  <si>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</si>
  <si>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</si>
  <si>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</si>
  <si>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</si>
  <si>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</si>
  <si>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</si>
  <si>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</si>
  <si>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</si>
  <si>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</si>
  <si>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</si>
  <si>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</si>
  <si>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</si>
  <si>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</si>
  <si>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</si>
  <si>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</si>
  <si>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</si>
  <si>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</si>
  <si>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</si>
  <si>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</si>
  <si>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</si>
  <si>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</si>
  <si>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</si>
  <si>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</si>
  <si>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</si>
  <si>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</si>
  <si>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</si>
  <si>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</si>
  <si>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</si>
  <si>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</si>
  <si>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</si>
  <si>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</si>
  <si>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</si>
  <si>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</si>
  <si>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</si>
  <si>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</si>
  <si>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</si>
  <si>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</si>
  <si>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</si>
  <si>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</si>
  <si>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</si>
  <si>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</si>
  <si>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</si>
  <si>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</si>
  <si>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</si>
  <si>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</si>
  <si>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</si>
  <si>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</si>
  <si>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</si>
  <si>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</si>
  <si>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</si>
  <si>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</si>
  <si>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</si>
  <si>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</si>
  <si>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</si>
  <si>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</si>
  <si>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</si>
  <si>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</si>
  <si>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</si>
  <si>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</si>
  <si>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</si>
  <si>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</si>
  <si>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</si>
  <si>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</si>
  <si>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</si>
  <si>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</si>
  <si>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</si>
  <si>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</si>
  <si>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</si>
  <si>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</si>
  <si>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</si>
  <si>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</si>
  <si>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</si>
  <si>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</si>
  <si>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</si>
  <si>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</si>
  <si>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</si>
  <si>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</si>
  <si>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</si>
  <si>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</si>
  <si>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</si>
  <si>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</si>
  <si>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</si>
  <si>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</si>
  <si>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</si>
  <si>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</si>
  <si>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</si>
  <si>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</si>
  <si>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</si>
  <si>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</si>
  <si>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</si>
  <si>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</si>
  <si>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</si>
  <si>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</si>
  <si>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</si>
  <si>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</si>
  <si>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</si>
  <si>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</si>
  <si>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</si>
  <si>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</si>
  <si>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</si>
  <si>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</si>
  <si>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</si>
  <si>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</si>
  <si>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</si>
  <si>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</si>
  <si>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</si>
  <si>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</si>
  <si>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</si>
  <si>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</si>
  <si>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</si>
  <si>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</si>
  <si>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</si>
  <si>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</si>
  <si>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</si>
  <si>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</si>
  <si>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</si>
  <si>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</si>
  <si>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</si>
  <si>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</si>
  <si>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</si>
  <si>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</si>
  <si>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</si>
  <si>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</si>
  <si>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</si>
  <si>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</si>
  <si>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</si>
  <si>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</si>
  <si>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</si>
  <si>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</si>
  <si>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</si>
  <si>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</si>
  <si>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</si>
  <si>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</si>
  <si>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</si>
  <si>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</si>
  <si>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</si>
  <si>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</si>
  <si>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</si>
  <si>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</si>
  <si>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</si>
  <si>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</si>
  <si>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</si>
  <si>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</si>
  <si>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</si>
  <si>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</si>
  <si>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</si>
  <si>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</si>
  <si>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</si>
  <si>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</si>
  <si>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</si>
  <si>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</si>
  <si>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</si>
  <si>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</si>
  <si>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</si>
  <si>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</si>
  <si>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</si>
  <si>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</si>
  <si>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</si>
  <si>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</si>
  <si>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</si>
  <si>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</si>
  <si>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</si>
  <si>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</si>
  <si>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</si>
  <si>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</si>
  <si>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</si>
  <si>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</si>
  <si>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</si>
  <si>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</si>
  <si>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</si>
  <si>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</si>
  <si>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</si>
  <si>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</si>
  <si>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</si>
  <si>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</si>
  <si>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</si>
  <si>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</si>
  <si>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</si>
  <si>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</si>
  <si>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</si>
  <si>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</si>
  <si>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</si>
  <si>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</si>
  <si>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</si>
  <si>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</si>
  <si>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</si>
  <si>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</si>
  <si>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</si>
  <si>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</si>
  <si>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</si>
  <si>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</si>
  <si>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</si>
  <si>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</si>
  <si>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</si>
  <si>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</si>
  <si>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</si>
  <si>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</si>
  <si>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</si>
  <si>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</si>
  <si>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</si>
  <si>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</si>
  <si>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</si>
  <si>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</si>
  <si>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</si>
  <si>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</si>
  <si>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</si>
  <si>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</si>
  <si>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</si>
  <si>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</si>
  <si>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</si>
  <si>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</si>
  <si>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</si>
  <si>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</si>
  <si>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</si>
  <si>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</si>
  <si>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</si>
  <si>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</si>
  <si>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</si>
  <si>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</si>
  <si>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</si>
  <si>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</si>
  <si>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</si>
  <si>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</si>
  <si>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</si>
  <si>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</si>
  <si>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</si>
  <si>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</si>
  <si>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</si>
  <si>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</si>
  <si>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</si>
  <si>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</si>
  <si>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</si>
  <si>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</si>
  <si>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</si>
  <si>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</si>
  <si>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</si>
  <si>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</si>
  <si>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</si>
  <si>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</si>
  <si>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</si>
  <si>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</si>
  <si>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</si>
  <si>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</si>
  <si>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</si>
  <si>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</si>
  <si>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</si>
  <si>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</si>
  <si>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</si>
  <si>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</si>
  <si>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</si>
  <si>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</si>
  <si>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</si>
  <si>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</si>
  <si>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</si>
  <si>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</si>
  <si>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</si>
  <si>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</si>
  <si>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</si>
  <si>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</si>
  <si>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</si>
  <si>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</si>
  <si>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</si>
  <si>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</si>
  <si>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</si>
  <si>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</si>
  <si>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</si>
  <si>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</si>
  <si>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</si>
  <si>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</si>
  <si>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</si>
  <si>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</si>
  <si>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</si>
  <si>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</si>
  <si>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</si>
  <si>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</si>
  <si>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</si>
  <si>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</si>
  <si>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</si>
  <si>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</si>
  <si>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</si>
  <si>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</si>
  <si>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</si>
  <si>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</si>
  <si>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</si>
  <si>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</si>
  <si>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</si>
  <si>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</si>
  <si>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</si>
  <si>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</si>
  <si>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</si>
  <si>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</si>
  <si>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</si>
  <si>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</si>
  <si>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</si>
  <si>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</si>
  <si>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</si>
  <si>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</si>
  <si>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</si>
  <si>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</si>
  <si>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</si>
  <si>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</si>
  <si>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</si>
  <si>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</si>
  <si>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</si>
  <si>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</si>
  <si>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</si>
  <si>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</si>
  <si>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</si>
  <si>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</si>
  <si>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</si>
  <si>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</si>
  <si>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</si>
  <si>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</si>
  <si>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</si>
  <si>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</si>
  <si>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</si>
  <si>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</si>
  <si>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</si>
  <si>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</si>
  <si>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</si>
  <si>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</si>
  <si>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</si>
  <si>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</si>
  <si>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</si>
  <si>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</si>
  <si>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</si>
  <si>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</si>
  <si>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</si>
  <si>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</si>
  <si>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</si>
  <si>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</si>
  <si>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</si>
  <si>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</si>
  <si>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</si>
  <si>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</si>
  <si>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</si>
  <si>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</si>
  <si>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</si>
  <si>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</si>
  <si>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</si>
  <si>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</si>
  <si>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</si>
  <si>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</si>
  <si>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</si>
  <si>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</si>
  <si>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</si>
  <si>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</si>
  <si>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</si>
  <si>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</si>
  <si>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</si>
  <si>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</si>
  <si>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</si>
  <si>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</si>
  <si>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</si>
  <si>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</si>
  <si>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</si>
  <si>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</si>
  <si>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</si>
  <si>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</si>
  <si>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</si>
  <si>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</si>
  <si>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</si>
  <si>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</si>
  <si>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</si>
  <si>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</si>
  <si>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</si>
  <si>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</si>
  <si>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</si>
  <si>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</si>
  <si>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</si>
  <si>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</si>
  <si>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</si>
  <si>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</si>
  <si>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</si>
  <si>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</si>
  <si>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</si>
  <si>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</si>
  <si>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</si>
  <si>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</si>
  <si>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</si>
  <si>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</si>
  <si>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</si>
  <si>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</si>
  <si>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</si>
  <si>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</si>
  <si>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</si>
  <si>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</si>
  <si>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</si>
  <si>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</si>
  <si>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</si>
  <si>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</si>
  <si>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</si>
  <si>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</si>
  <si>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</si>
  <si>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</si>
  <si>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</si>
  <si>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</si>
  <si>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</si>
  <si>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</si>
  <si>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</si>
  <si>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</si>
  <si>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</si>
  <si>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</si>
  <si>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</si>
  <si>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</si>
  <si>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</si>
  <si>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</si>
  <si>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</si>
  <si>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</si>
  <si>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</si>
  <si>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</si>
  <si>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</si>
  <si>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</si>
  <si>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</si>
  <si>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</si>
  <si>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</si>
  <si>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</si>
  <si>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</si>
  <si>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</si>
  <si>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</si>
  <si>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</si>
  <si>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</si>
  <si>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</si>
  <si>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</si>
  <si>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</si>
  <si>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</si>
  <si>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</si>
  <si>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</si>
  <si>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</si>
  <si>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</si>
  <si>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</si>
  <si>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</si>
  <si>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</si>
  <si>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</si>
  <si>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</si>
  <si>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</si>
  <si>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</si>
  <si>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</si>
  <si>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</si>
  <si>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</si>
  <si>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</si>
  <si>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</si>
  <si>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</si>
  <si>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</si>
  <si>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</si>
  <si>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</si>
  <si>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</si>
  <si>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</si>
  <si>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</si>
  <si>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</si>
  <si>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</si>
  <si>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</si>
  <si>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</si>
  <si>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</si>
  <si>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</si>
  <si>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</si>
  <si>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</si>
  <si>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</si>
  <si>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</si>
  <si>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</si>
  <si>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</si>
  <si>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</si>
  <si>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</si>
  <si>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</si>
  <si>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</si>
  <si>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</si>
  <si>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</si>
  <si>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</si>
  <si>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</si>
  <si>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</si>
  <si>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</si>
  <si>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</si>
  <si>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</si>
  <si>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</si>
  <si>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</si>
  <si>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</si>
  <si>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</si>
  <si>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</si>
  <si>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</si>
  <si>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</si>
  <si>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</si>
  <si>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</si>
  <si>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</si>
  <si>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</si>
  <si>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</si>
  <si>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</si>
  <si>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</si>
  <si>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</si>
  <si>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</si>
  <si>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</si>
  <si>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</si>
  <si>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</si>
  <si>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</si>
  <si>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</si>
  <si>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</si>
  <si>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</si>
  <si>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</si>
  <si>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</si>
  <si>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</si>
  <si>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</si>
  <si>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</si>
  <si>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</si>
  <si>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</si>
  <si>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</si>
  <si>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</si>
  <si>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</si>
  <si>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</si>
  <si>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</si>
  <si>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</si>
  <si>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</si>
  <si>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</si>
  <si>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</si>
  <si>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</si>
  <si>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</si>
  <si>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</si>
  <si>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</si>
  <si>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</si>
  <si>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</si>
  <si>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</si>
  <si>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</si>
  <si>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</si>
  <si>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</si>
  <si>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</si>
  <si>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</si>
  <si>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</si>
  <si>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</si>
  <si>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</si>
  <si>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</si>
  <si>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</si>
  <si>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</si>
  <si>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</si>
  <si>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</si>
  <si>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</si>
  <si>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</si>
  <si>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</si>
  <si>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</si>
  <si>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</si>
  <si>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</si>
  <si>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</si>
  <si>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</si>
  <si>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</si>
  <si>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</si>
  <si>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</si>
  <si>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</si>
  <si>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</si>
  <si>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</si>
  <si>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</si>
  <si>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</si>
  <si>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</si>
  <si>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</si>
  <si>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</si>
  <si>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</si>
  <si>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</si>
  <si>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</si>
  <si>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</si>
  <si>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</si>
  <si>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</si>
  <si>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</si>
  <si>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</si>
  <si>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</si>
  <si>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</si>
  <si>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</si>
  <si>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</si>
  <si>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</si>
  <si>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</si>
  <si>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</si>
  <si>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</si>
  <si>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</si>
  <si>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</si>
  <si>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</si>
  <si>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</si>
  <si>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</si>
  <si>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</si>
  <si>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</si>
  <si>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</si>
  <si>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</si>
  <si>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</si>
  <si>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</si>
  <si>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</si>
  <si>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</si>
  <si>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</si>
  <si>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</si>
  <si>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</si>
  <si>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</si>
  <si>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</si>
  <si>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</si>
  <si>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</si>
  <si>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</si>
  <si>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</si>
  <si>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</si>
  <si>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</si>
  <si>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</si>
  <si>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</si>
  <si>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</si>
  <si>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</si>
  <si>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</si>
  <si>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</si>
  <si>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</si>
  <si>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</si>
  <si>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</si>
  <si>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</si>
  <si>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</si>
  <si>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</si>
  <si>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</si>
  <si>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</si>
  <si>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</si>
  <si>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</si>
  <si>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</si>
  <si>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</si>
  <si>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</si>
  <si>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</si>
  <si>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</si>
  <si>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</si>
  <si>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</si>
  <si>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</si>
  <si>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</si>
  <si>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</si>
  <si>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</si>
  <si>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</si>
  <si>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</si>
  <si>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</si>
  <si>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</si>
  <si>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</si>
  <si>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</si>
  <si>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</si>
  <si>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</si>
  <si>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</si>
  <si>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</si>
  <si>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</si>
  <si>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</si>
  <si>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</si>
  <si>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</si>
  <si>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</si>
  <si>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</si>
  <si>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</si>
  <si>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</si>
  <si>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</si>
  <si>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</si>
  <si>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</si>
  <si>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</si>
  <si>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</si>
  <si>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</si>
  <si>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</si>
  <si>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</si>
  <si>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</si>
  <si>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</si>
  <si>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</si>
  <si>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</si>
  <si>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</si>
  <si>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</si>
  <si>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</si>
  <si>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</si>
  <si>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</si>
  <si>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</si>
  <si>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</si>
  <si>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</si>
  <si>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</si>
  <si>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</si>
  <si>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</si>
  <si>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</si>
  <si>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</si>
  <si>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</si>
  <si>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</si>
  <si>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</si>
  <si>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</si>
  <si>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</si>
  <si>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</si>
  <si>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</si>
  <si>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</si>
  <si>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</si>
  <si>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</si>
  <si>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</si>
  <si>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</si>
  <si>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</si>
  <si>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</si>
  <si>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</si>
  <si>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</si>
  <si>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</si>
  <si>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</si>
  <si>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</si>
  <si>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</si>
  <si>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</si>
  <si>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</si>
  <si>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</si>
  <si>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</si>
  <si>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</si>
  <si>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</si>
  <si>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</si>
  <si>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</si>
  <si>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</si>
  <si>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</si>
  <si>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</si>
  <si>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</si>
  <si>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</si>
  <si>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</si>
  <si>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</si>
  <si>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</si>
  <si>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</si>
  <si>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</si>
  <si>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</si>
  <si>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</si>
  <si>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</si>
  <si>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</si>
  <si>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</si>
  <si>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</si>
  <si>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</si>
  <si>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</si>
  <si>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</si>
  <si>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</si>
  <si>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</si>
  <si>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</si>
  <si>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</si>
  <si>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</si>
  <si>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</si>
  <si>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</si>
  <si>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</si>
  <si>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</si>
  <si>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</si>
  <si>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</si>
  <si>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</si>
  <si>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</si>
  <si>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</si>
  <si>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</si>
  <si>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</si>
  <si>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</si>
  <si>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</si>
  <si>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</si>
  <si>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</si>
  <si>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</si>
  <si>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</si>
  <si>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</si>
  <si>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</si>
  <si>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</si>
  <si>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</si>
  <si>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</si>
  <si>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</si>
  <si>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</si>
  <si>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</si>
  <si>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</si>
  <si>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</si>
  <si>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</si>
  <si>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</si>
  <si>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</si>
  <si>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</si>
  <si>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</si>
  <si>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</si>
  <si>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</si>
  <si>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</si>
  <si>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</si>
  <si>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</si>
  <si>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</si>
  <si>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</si>
  <si>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</si>
  <si>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</si>
  <si>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</si>
  <si>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</si>
  <si>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</si>
  <si>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</si>
  <si>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</si>
  <si>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</si>
  <si>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</si>
  <si>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</si>
  <si>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</si>
  <si>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</si>
  <si>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</si>
  <si>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</si>
  <si>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</si>
  <si>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</si>
  <si>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</si>
  <si>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</si>
  <si>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</si>
  <si>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</si>
  <si>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</si>
  <si>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</si>
  <si>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</si>
  <si>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</si>
  <si>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</si>
  <si>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</si>
  <si>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</si>
  <si>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</si>
  <si>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</si>
  <si>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</si>
  <si>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</si>
  <si>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</si>
  <si>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</si>
  <si>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</si>
  <si>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</si>
  <si>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</si>
  <si>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</si>
  <si>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</si>
  <si>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</si>
  <si>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</si>
  <si>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</si>
  <si>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</si>
  <si>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</si>
  <si>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</si>
  <si>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</si>
  <si>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</si>
  <si>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</si>
  <si>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</si>
  <si>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</si>
  <si>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</si>
  <si>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</si>
  <si>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</si>
  <si>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</si>
  <si>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</si>
  <si>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</si>
  <si>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</si>
  <si>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</si>
  <si>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</si>
  <si>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</si>
  <si>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</si>
  <si>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</si>
  <si>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</si>
  <si>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</si>
  <si>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</si>
  <si>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</si>
  <si>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</si>
  <si>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</si>
  <si>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</si>
  <si>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</si>
  <si>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</si>
  <si>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</si>
  <si>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</si>
  <si>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</si>
  <si>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</si>
  <si>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</si>
  <si>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</si>
  <si>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</si>
  <si>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</si>
  <si>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</si>
  <si>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</si>
  <si>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</si>
  <si>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</si>
  <si>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</si>
  <si>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</si>
  <si>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</si>
  <si>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</si>
  <si>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</si>
  <si>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</si>
  <si>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</si>
  <si>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</si>
  <si>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</si>
  <si>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</si>
  <si>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</si>
  <si>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</si>
  <si>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</si>
  <si>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</si>
  <si>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</si>
  <si>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</si>
  <si>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</si>
  <si>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</si>
  <si>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</si>
  <si>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</si>
  <si>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</si>
  <si>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</si>
  <si>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</si>
  <si>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</si>
  <si>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</si>
  <si>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</si>
  <si>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</si>
  <si>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</si>
  <si>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</si>
  <si>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</si>
  <si>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</si>
  <si>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</si>
  <si>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</si>
  <si>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</si>
  <si>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</si>
  <si>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</si>
  <si>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</si>
  <si>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</si>
  <si>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</si>
  <si>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</si>
  <si>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</si>
  <si>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</si>
  <si>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</si>
  <si>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</si>
  <si>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</si>
  <si>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</si>
  <si>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</si>
  <si>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</si>
  <si>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</si>
  <si>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</si>
  <si>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</si>
  <si>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</si>
  <si>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</si>
  <si>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</si>
  <si>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</si>
  <si>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</si>
  <si>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</si>
  <si>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</si>
  <si>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</si>
  <si>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</si>
  <si>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</si>
  <si>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</si>
  <si>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</si>
  <si>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</si>
  <si>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</si>
  <si>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</si>
  <si>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</si>
  <si>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</si>
  <si>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</si>
  <si>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</si>
  <si>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</si>
  <si>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</si>
  <si>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</si>
  <si>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</si>
  <si>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</si>
  <si>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</si>
  <si>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</si>
  <si>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</si>
  <si>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</si>
  <si>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</si>
  <si>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</si>
  <si>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</si>
  <si>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</si>
  <si>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</si>
  <si>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</si>
  <si>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</si>
  <si>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</si>
  <si>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</si>
  <si>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</si>
  <si>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</si>
  <si>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</si>
  <si>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</si>
  <si>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</si>
  <si>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</si>
  <si>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</si>
  <si>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</si>
  <si>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</si>
  <si>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</si>
  <si>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</si>
  <si>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</si>
  <si>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</si>
  <si>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</si>
  <si>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</si>
  <si>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</si>
  <si>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</si>
  <si>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</si>
  <si>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</si>
  <si>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</si>
  <si>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</si>
  <si>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</si>
  <si>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</si>
  <si>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</si>
  <si>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</si>
  <si>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</si>
  <si>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</si>
  <si>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</si>
  <si>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</si>
  <si>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</si>
  <si>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</si>
  <si>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</si>
  <si>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</si>
  <si>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</si>
  <si>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</si>
  <si>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</si>
  <si>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</si>
  <si>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</si>
  <si>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</si>
  <si>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</si>
  <si>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</si>
  <si>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</si>
  <si>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</si>
  <si>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</si>
  <si>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</si>
  <si>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</si>
  <si>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</si>
  <si>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</si>
  <si>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</si>
  <si>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</si>
  <si>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</si>
  <si>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</si>
  <si>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</si>
  <si>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</si>
  <si>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</si>
  <si>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</si>
  <si>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</si>
  <si>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</si>
  <si>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</si>
  <si>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</si>
  <si>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</si>
  <si>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</si>
  <si>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</si>
  <si>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</si>
  <si>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</si>
  <si>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</si>
  <si>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</si>
  <si>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</si>
  <si>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</si>
  <si>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</si>
  <si>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</si>
  <si>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</si>
  <si>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</si>
  <si>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</si>
  <si>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</si>
  <si>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</si>
  <si>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</si>
  <si>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</si>
  <si>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</si>
  <si>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</si>
  <si>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</si>
  <si>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</si>
  <si>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</si>
  <si>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</si>
  <si>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</si>
  <si>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</si>
  <si>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</si>
  <si>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</si>
  <si>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</si>
  <si>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</si>
  <si>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</si>
  <si>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</si>
  <si>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</si>
  <si>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</si>
  <si>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</si>
  <si>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</si>
  <si>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</si>
  <si>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</si>
  <si>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</si>
  <si>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</si>
  <si>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</si>
  <si>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</si>
  <si>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</si>
  <si>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</si>
  <si>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</si>
  <si>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</si>
  <si>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</si>
  <si>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</si>
  <si>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</si>
  <si>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</si>
  <si>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</si>
  <si>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</si>
  <si>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</si>
  <si>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</si>
  <si>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</si>
  <si>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</si>
  <si>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</si>
  <si>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</si>
  <si>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</si>
  <si>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</si>
  <si>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</si>
  <si>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</si>
  <si>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</si>
  <si>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</si>
  <si>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</si>
  <si>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</si>
  <si>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</si>
  <si>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</si>
  <si>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</si>
  <si>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</si>
  <si>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</si>
  <si>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</si>
  <si>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</si>
  <si>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</si>
  <si>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</si>
  <si>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</si>
  <si>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</si>
  <si>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</si>
  <si>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</si>
  <si>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</si>
  <si>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</si>
  <si>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</si>
  <si>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</si>
  <si>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</si>
  <si>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</si>
  <si>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</si>
  <si>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</si>
  <si>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</si>
  <si>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</si>
  <si>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</si>
  <si>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</si>
  <si>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</si>
  <si>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</si>
  <si>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</si>
  <si>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</si>
  <si>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</si>
  <si>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</si>
  <si>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</si>
  <si>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</si>
  <si>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</si>
  <si>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</si>
  <si>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</si>
  <si>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</si>
  <si>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</si>
  <si>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</si>
  <si>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</si>
  <si>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</si>
  <si>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</si>
  <si>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</si>
  <si>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</si>
  <si>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</si>
  <si>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</si>
  <si>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</si>
  <si>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</si>
  <si>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</si>
  <si>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</si>
  <si>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</si>
  <si>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</si>
  <si>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</si>
  <si>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</si>
  <si>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</si>
  <si>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</si>
  <si>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</si>
  <si>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</si>
  <si>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</si>
  <si>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</si>
  <si>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</si>
  <si>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</si>
  <si>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</si>
  <si>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</si>
  <si>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</si>
  <si>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</si>
  <si>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</si>
  <si>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</si>
  <si>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</si>
  <si>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</si>
  <si>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</si>
  <si>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</si>
  <si>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</si>
  <si>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</si>
  <si>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</si>
  <si>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</si>
  <si>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</si>
  <si>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</si>
  <si>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</si>
  <si>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</si>
  <si>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</si>
  <si>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</si>
  <si>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</si>
  <si>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</si>
  <si>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</si>
  <si>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</si>
  <si>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</si>
  <si>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</si>
  <si>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</si>
  <si>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</si>
  <si>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</si>
  <si>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</si>
  <si>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</si>
  <si>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</si>
  <si>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</si>
  <si>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</si>
  <si>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</si>
  <si>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</si>
  <si>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</si>
  <si>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</si>
  <si>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</si>
  <si>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</si>
  <si>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</si>
  <si>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</si>
  <si>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</si>
  <si>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</si>
  <si>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</si>
  <si>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</si>
  <si>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</si>
  <si>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</si>
  <si>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</si>
  <si>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</si>
  <si>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</si>
  <si>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</si>
  <si>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</si>
  <si>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</si>
  <si>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</si>
  <si>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</si>
  <si>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</si>
  <si>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</si>
  <si>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</si>
  <si>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</si>
  <si>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</si>
  <si>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</si>
  <si>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</si>
  <si>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</si>
  <si>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</si>
  <si>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</si>
  <si>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</si>
  <si>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</si>
  <si>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</si>
  <si>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</si>
  <si>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</si>
  <si>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</si>
  <si>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</si>
  <si>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</si>
  <si>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</si>
  <si>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</si>
  <si>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</si>
  <si>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</si>
  <si>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</si>
  <si>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</si>
  <si>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</si>
  <si>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</si>
  <si>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</si>
  <si>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</si>
  <si>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</si>
  <si>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</si>
  <si>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</si>
  <si>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</si>
  <si>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</si>
  <si>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</si>
  <si>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</si>
  <si>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</si>
  <si>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</si>
  <si>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</si>
  <si>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</si>
  <si>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</si>
  <si>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</si>
  <si>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</si>
  <si>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</si>
  <si>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</si>
  <si>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</si>
  <si>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</si>
  <si>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</si>
  <si>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</si>
  <si>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</si>
  <si>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</si>
  <si>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</si>
  <si>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</si>
  <si>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</si>
  <si>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</si>
  <si>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</si>
  <si>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</si>
  <si>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</si>
  <si>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</si>
  <si>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</si>
  <si>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</si>
  <si>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</si>
  <si>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</si>
  <si>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</si>
  <si>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</si>
  <si>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</si>
  <si>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</si>
  <si>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</si>
  <si>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</si>
  <si>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</si>
  <si>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</si>
  <si>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</si>
  <si>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</si>
  <si>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</si>
  <si>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</si>
  <si>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</si>
  <si>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</si>
  <si>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</si>
  <si>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</si>
  <si>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</si>
  <si>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</si>
  <si>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</si>
  <si>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</si>
  <si>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</si>
  <si>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</si>
  <si>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</si>
  <si>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</si>
  <si>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</si>
  <si>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</si>
  <si>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</si>
  <si>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</si>
  <si>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</si>
  <si>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</si>
  <si>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</si>
  <si>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</si>
  <si>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</si>
  <si>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</si>
  <si>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</si>
  <si>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</si>
  <si>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</si>
  <si>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</si>
  <si>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</si>
  <si>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</si>
  <si>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</si>
  <si>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</si>
  <si>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</si>
  <si>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</si>
  <si>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</si>
  <si>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</si>
  <si>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</si>
  <si>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</si>
  <si>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</si>
  <si>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</si>
  <si>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</si>
  <si>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</si>
  <si>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</si>
  <si>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</si>
  <si>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</si>
  <si>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</si>
  <si>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</si>
  <si>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</si>
  <si>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</si>
  <si>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</si>
  <si>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</si>
  <si>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</si>
  <si>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</si>
  <si>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</si>
  <si>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</si>
  <si>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</si>
  <si>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</si>
  <si>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</si>
  <si>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</si>
  <si>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</si>
  <si>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</si>
  <si>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</si>
  <si>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</si>
  <si>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</si>
  <si>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</si>
  <si>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</si>
  <si>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</si>
  <si>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</si>
  <si>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</si>
  <si>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</si>
  <si>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</si>
  <si>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</si>
  <si>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</si>
  <si>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</si>
  <si>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</si>
  <si>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</si>
  <si>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</si>
  <si>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</si>
  <si>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</si>
  <si>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</si>
  <si>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</si>
  <si>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</si>
  <si>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</si>
  <si>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</si>
  <si>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</si>
  <si>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</si>
  <si>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</si>
  <si>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</si>
  <si>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</si>
  <si>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</si>
  <si>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</si>
  <si>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</si>
  <si>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</si>
  <si>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</si>
  <si>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</si>
  <si>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</si>
  <si>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</si>
  <si>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</si>
  <si>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</si>
  <si>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</si>
  <si>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</si>
  <si>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</si>
  <si>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</si>
  <si>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</si>
  <si>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</si>
  <si>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</si>
  <si>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</si>
  <si>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</si>
  <si>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</si>
  <si>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</si>
  <si>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</si>
  <si>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</si>
  <si>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</si>
  <si>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</si>
  <si>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</si>
  <si>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</si>
  <si>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</si>
  <si>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</si>
  <si>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</si>
  <si>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</si>
  <si>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</si>
  <si>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</si>
  <si>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</si>
  <si>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</si>
  <si>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</si>
  <si>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</si>
  <si>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</si>
  <si>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</si>
  <si>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</si>
  <si>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</si>
  <si>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</si>
  <si>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</si>
  <si>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</si>
  <si>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</si>
  <si>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</si>
  <si>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</si>
  <si>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</si>
  <si>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</si>
  <si>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</si>
  <si>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</si>
  <si>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</si>
  <si>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</si>
  <si>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</si>
  <si>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</si>
  <si>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</si>
  <si>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</si>
  <si>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</si>
  <si>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</si>
  <si>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</si>
  <si>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</si>
  <si>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</si>
  <si>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</si>
  <si>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</si>
  <si>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</si>
  <si>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</si>
  <si>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</si>
  <si>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</si>
  <si>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</si>
  <si>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</si>
  <si>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</si>
  <si>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</si>
  <si>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</si>
  <si>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</si>
  <si>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</si>
  <si>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</si>
  <si>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</si>
  <si>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</si>
  <si>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</si>
  <si>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</si>
  <si>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</si>
  <si>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</si>
  <si>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</si>
  <si>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</si>
  <si>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</si>
  <si>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</si>
  <si>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</si>
  <si>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</si>
  <si>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</si>
  <si>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</si>
  <si>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</si>
  <si>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</si>
  <si>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</si>
  <si>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</si>
  <si>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</si>
  <si>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</si>
  <si>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</si>
  <si>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</si>
  <si>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</si>
  <si>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</si>
  <si>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</si>
  <si>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</si>
  <si>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</si>
  <si>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</si>
  <si>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</si>
  <si>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</si>
  <si>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</si>
  <si>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</si>
  <si>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</si>
  <si>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</si>
  <si>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</si>
  <si>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</si>
  <si>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</si>
  <si>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</si>
  <si>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</si>
  <si>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</si>
  <si>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</si>
  <si>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</si>
  <si>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</si>
  <si>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</si>
  <si>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</si>
  <si>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</si>
  <si>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</si>
  <si>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</si>
  <si>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</si>
  <si>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</si>
  <si>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</si>
  <si>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</si>
  <si>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</si>
  <si>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</si>
  <si>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</si>
  <si>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</si>
  <si>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</si>
  <si>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</si>
  <si>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</si>
  <si>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</si>
  <si>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</si>
  <si>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</si>
  <si>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</si>
  <si>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</si>
  <si>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</si>
  <si>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</si>
  <si>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</si>
  <si>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</si>
  <si>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</si>
  <si>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</si>
  <si>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</si>
  <si>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</si>
  <si>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</si>
  <si>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</si>
  <si>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</si>
  <si>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</si>
  <si>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</si>
  <si>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</si>
  <si>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</si>
  <si>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</si>
  <si>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</si>
  <si>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</si>
  <si>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</si>
  <si>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</si>
  <si>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</si>
  <si>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</si>
  <si>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</si>
  <si>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</si>
  <si>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</si>
  <si>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</si>
  <si>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</si>
  <si>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</si>
  <si>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</si>
  <si>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</si>
  <si>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</si>
  <si>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</si>
  <si>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</si>
  <si>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</si>
  <si>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</si>
  <si>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</si>
  <si>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</si>
  <si>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</si>
  <si>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</si>
  <si>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</si>
  <si>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</si>
  <si>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</si>
  <si>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</si>
  <si>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</si>
  <si>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</si>
  <si>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</si>
  <si>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</si>
  <si>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</si>
  <si>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</si>
  <si>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</si>
  <si>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</si>
  <si>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</si>
  <si>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</si>
  <si>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</si>
  <si>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</si>
  <si>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</si>
  <si>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</si>
  <si>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</si>
  <si>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</si>
  <si>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</si>
  <si>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</si>
  <si>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</si>
  <si>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</si>
  <si>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</si>
  <si>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</si>
  <si>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</si>
  <si>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</si>
  <si>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</si>
  <si>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</si>
  <si>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</si>
  <si>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</si>
  <si>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</si>
  <si>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</si>
  <si>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</si>
  <si>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</si>
  <si>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</si>
  <si>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</si>
  <si>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</si>
  <si>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</si>
  <si>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</si>
  <si>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</si>
  <si>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</si>
  <si>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</si>
  <si>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</si>
  <si>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</si>
  <si>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</si>
  <si>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</si>
  <si>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</si>
  <si>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</si>
  <si>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</si>
  <si>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</si>
  <si>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</si>
  <si>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</si>
  <si>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</si>
  <si>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</si>
  <si>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</si>
  <si>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</si>
  <si>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</si>
  <si>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</si>
  <si>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</si>
  <si>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</si>
  <si>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</si>
  <si>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</si>
  <si>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</si>
  <si>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</si>
  <si>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</si>
  <si>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</si>
  <si>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</si>
  <si>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</si>
  <si>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</si>
  <si>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</si>
  <si>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</si>
  <si>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</si>
  <si>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</si>
  <si>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</si>
  <si>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</si>
  <si>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</si>
  <si>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</si>
  <si>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</si>
  <si>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</si>
  <si>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</si>
  <si>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</si>
  <si>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</si>
  <si>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</si>
  <si>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</si>
  <si>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</si>
  <si>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</si>
  <si>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</si>
  <si>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</si>
  <si>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</si>
  <si>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</si>
  <si>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</si>
  <si>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</si>
  <si>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</si>
  <si>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</si>
  <si>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</si>
  <si>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</si>
  <si>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</si>
  <si>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</si>
  <si>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</si>
  <si>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</si>
  <si>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</si>
  <si>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</si>
  <si>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</si>
  <si>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</si>
  <si>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</si>
  <si>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</si>
  <si>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</si>
  <si>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</si>
  <si>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</si>
  <si>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</si>
  <si>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</si>
  <si>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</si>
  <si>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</si>
  <si>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</si>
  <si>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</si>
  <si>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</si>
  <si>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</si>
  <si>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</si>
  <si>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</si>
  <si>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</si>
  <si>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</si>
  <si>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</si>
  <si>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</si>
  <si>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</si>
  <si>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</si>
  <si>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</si>
  <si>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</si>
  <si>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</si>
  <si>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</si>
  <si>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</si>
  <si>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</si>
  <si>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</si>
  <si>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</si>
  <si>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</si>
  <si>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</si>
  <si>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</si>
  <si>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</si>
  <si>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</si>
  <si>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</si>
  <si>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</si>
  <si>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</si>
  <si>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</si>
  <si>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</si>
  <si>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</si>
  <si>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</si>
  <si>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</si>
  <si>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</si>
  <si>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</si>
  <si>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</si>
  <si>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</si>
  <si>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</si>
  <si>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</si>
  <si>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</si>
  <si>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</si>
  <si>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</si>
  <si>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</si>
  <si>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</si>
  <si>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</si>
  <si>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</si>
  <si>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</si>
  <si>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</si>
  <si>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</si>
  <si>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</si>
  <si>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</si>
  <si>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</si>
  <si>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</si>
  <si>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</si>
  <si>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</si>
  <si>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</si>
  <si>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</si>
  <si>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</si>
  <si>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</si>
  <si>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</si>
  <si>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</si>
  <si>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</si>
  <si>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</si>
  <si>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</si>
  <si>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</si>
  <si>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</si>
  <si>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</si>
  <si>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</si>
  <si>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</si>
  <si>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</si>
  <si>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</si>
  <si>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</si>
  <si>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</si>
  <si>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</si>
  <si>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</si>
  <si>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</si>
  <si>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</si>
  <si>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</si>
  <si>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</si>
  <si>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</si>
  <si>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</si>
  <si>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</si>
  <si>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</si>
  <si>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</si>
  <si>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</si>
  <si>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</si>
  <si>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</si>
  <si>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</si>
  <si>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</si>
  <si>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</si>
  <si>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</si>
  <si>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</si>
  <si>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</si>
  <si>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</si>
  <si>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</si>
  <si>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</si>
  <si>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</si>
  <si>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</si>
  <si>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</si>
  <si>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</si>
  <si>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</si>
  <si>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</si>
  <si>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</si>
  <si>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</si>
  <si>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</si>
  <si>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</si>
  <si>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</si>
  <si>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</si>
  <si>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</si>
  <si>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</si>
  <si>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</si>
  <si>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</si>
  <si>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</si>
  <si>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</si>
  <si>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</si>
  <si>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</si>
  <si>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</si>
  <si>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</si>
  <si>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</si>
  <si>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</si>
  <si>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</si>
  <si>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</si>
  <si>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</si>
  <si>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</si>
  <si>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</si>
  <si>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</si>
  <si>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</si>
  <si>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</si>
  <si>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</si>
  <si>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</si>
  <si>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</si>
  <si>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</si>
  <si>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</si>
  <si>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</si>
  <si>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</si>
  <si>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</si>
  <si>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</si>
  <si>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</si>
  <si>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</si>
  <si>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</si>
  <si>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</si>
  <si>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</si>
  <si>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</si>
  <si>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</si>
  <si>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</si>
  <si>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</si>
  <si>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</si>
  <si>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</si>
  <si>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</si>
  <si>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</si>
  <si>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</si>
  <si>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</si>
  <si>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</si>
  <si>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</si>
  <si>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</si>
  <si>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</si>
  <si>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</si>
  <si>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</si>
  <si>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</si>
  <si>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</si>
  <si>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</si>
  <si>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</si>
  <si>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</si>
  <si>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</si>
  <si>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</si>
  <si>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</si>
  <si>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</si>
  <si>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</si>
  <si>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</si>
  <si>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</si>
  <si>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</si>
  <si>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</si>
  <si>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</si>
  <si>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</si>
  <si>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</si>
  <si>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</si>
  <si>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</si>
  <si>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</si>
  <si>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</si>
  <si>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</si>
  <si>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</si>
  <si>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</si>
  <si>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</si>
  <si>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</si>
  <si>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</si>
  <si>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</si>
  <si>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</si>
  <si>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</si>
  <si>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</si>
  <si>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</si>
  <si>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</si>
  <si>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</si>
  <si>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</si>
  <si>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</si>
  <si>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</si>
  <si>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</si>
  <si>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</si>
  <si>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</si>
  <si>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</si>
  <si>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</si>
  <si>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</si>
  <si>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</si>
  <si>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</si>
  <si>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</si>
  <si>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</si>
  <si>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</si>
  <si>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</si>
  <si>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</si>
  <si>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</si>
  <si>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</si>
  <si>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</si>
  <si>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</si>
  <si>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</si>
  <si>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</si>
  <si>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</si>
  <si>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</si>
  <si>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</si>
  <si>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</si>
  <si>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</si>
  <si>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</si>
  <si>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</si>
  <si>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</si>
  <si>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</si>
  <si>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</si>
  <si>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</si>
  <si>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</si>
  <si>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</si>
  <si>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</si>
  <si>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</si>
  <si>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</si>
  <si>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</si>
  <si>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</si>
  <si>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</si>
  <si>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</si>
  <si>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</si>
  <si>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</si>
  <si>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</si>
  <si>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</si>
  <si>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</si>
  <si>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</si>
  <si>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</si>
  <si>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</si>
  <si>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</si>
  <si>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</si>
  <si>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</si>
  <si>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</si>
  <si>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</si>
  <si>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</si>
  <si>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</si>
  <si>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</si>
  <si>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</si>
  <si>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</si>
  <si>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</si>
  <si>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</si>
  <si>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</si>
  <si>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</si>
  <si>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</si>
  <si>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</si>
  <si>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</si>
  <si>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</si>
  <si>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</si>
  <si>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</si>
  <si>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</si>
  <si>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</si>
  <si>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</si>
  <si>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</si>
  <si>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</si>
  <si>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</si>
  <si>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</si>
  <si>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</si>
  <si>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</si>
  <si>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</si>
  <si>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</si>
  <si>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</si>
  <si>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</si>
  <si>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</si>
  <si>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</si>
  <si>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</si>
  <si>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</si>
  <si>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</si>
  <si>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</si>
  <si>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</si>
  <si>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</si>
  <si>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</si>
  <si>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</si>
  <si>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</si>
  <si>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</si>
  <si>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</si>
  <si>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</si>
  <si>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</si>
  <si>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</si>
  <si>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</si>
  <si>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</si>
  <si>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</si>
  <si>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</si>
  <si>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</si>
  <si>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</si>
  <si>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</si>
  <si>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</si>
  <si>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</si>
  <si>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</si>
  <si>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</si>
  <si>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</si>
  <si>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</si>
  <si>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</si>
  <si>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</si>
  <si>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</si>
  <si>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</si>
  <si>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</si>
  <si>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</si>
  <si>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</si>
  <si>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</si>
  <si>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</si>
  <si>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</si>
  <si>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</si>
  <si>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</si>
  <si>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</si>
  <si>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</si>
  <si>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</si>
  <si>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</si>
  <si>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</si>
  <si>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</si>
  <si>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</si>
  <si>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</si>
  <si>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</si>
  <si>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</si>
  <si>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</si>
  <si>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</si>
  <si>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</si>
  <si>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</si>
  <si>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</si>
  <si>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</si>
  <si>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</si>
  <si>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</si>
  <si>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</si>
  <si>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</si>
  <si>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</si>
  <si>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</si>
  <si>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</si>
  <si>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</si>
  <si>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</si>
  <si>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</si>
  <si>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</si>
  <si>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</si>
  <si>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</si>
  <si>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</si>
  <si>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</si>
  <si>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</si>
  <si>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</si>
  <si>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</si>
  <si>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</si>
  <si>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</si>
  <si>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</si>
  <si>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</si>
  <si>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</si>
  <si>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</si>
  <si>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</si>
  <si>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</si>
  <si>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</si>
  <si>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</si>
  <si>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</si>
  <si>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</si>
  <si>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</si>
  <si>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</si>
  <si>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</si>
  <si>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</si>
  <si>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</si>
  <si>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</si>
  <si>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</si>
  <si>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</si>
  <si>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</si>
  <si>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</si>
  <si>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</si>
  <si>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</si>
  <si>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</si>
  <si>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</si>
  <si>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</si>
  <si>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</si>
  <si>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</si>
  <si>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</si>
  <si>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</si>
  <si>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</si>
  <si>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</si>
  <si>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</si>
  <si>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</si>
  <si>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</si>
  <si>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</si>
  <si>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</si>
  <si>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</si>
  <si>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</si>
  <si>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</si>
  <si>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</si>
  <si>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</si>
  <si>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</si>
  <si>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</si>
  <si>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</si>
  <si>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</si>
  <si>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</si>
  <si>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</si>
  <si>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</si>
  <si>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</si>
  <si>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</si>
  <si>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</si>
  <si>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</si>
  <si>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</si>
  <si>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</si>
  <si>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</si>
  <si>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</si>
  <si>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</si>
  <si>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</si>
  <si>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</si>
  <si>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</si>
  <si>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</si>
  <si>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</si>
  <si>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</si>
  <si>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</si>
  <si>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</si>
  <si>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</si>
  <si>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</si>
  <si>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</si>
  <si>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</si>
  <si>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</si>
  <si>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</si>
  <si>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</si>
  <si>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</si>
  <si>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</si>
  <si>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</si>
  <si>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</si>
  <si>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</si>
  <si>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</si>
  <si>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</si>
  <si>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</si>
  <si>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</si>
  <si>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</si>
  <si>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</si>
  <si>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</si>
  <si>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</si>
  <si>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</si>
  <si>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</si>
  <si>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</si>
  <si>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</si>
  <si>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</si>
  <si>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</si>
  <si>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</si>
  <si>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</si>
  <si>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</si>
  <si>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</si>
  <si>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</si>
  <si>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</si>
  <si>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</si>
  <si>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</si>
  <si>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</si>
  <si>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</si>
  <si>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</si>
  <si>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</si>
  <si>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</si>
  <si>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</si>
  <si>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</si>
  <si>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</si>
  <si>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</si>
  <si>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</si>
  <si>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</si>
  <si>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</si>
  <si>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</si>
  <si>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</si>
  <si>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</si>
  <si>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</si>
  <si>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</si>
  <si>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</si>
  <si>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</si>
  <si>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</si>
  <si>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</si>
  <si>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</si>
  <si>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</si>
  <si>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</si>
  <si>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</si>
  <si>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</si>
  <si>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</si>
  <si>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</si>
  <si>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</si>
  <si>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</si>
  <si>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</si>
  <si>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</si>
  <si>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</si>
  <si>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</si>
  <si>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</si>
  <si>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</si>
  <si>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</si>
  <si>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</si>
  <si>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</si>
  <si>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</si>
  <si>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</si>
  <si>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</si>
  <si>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</si>
  <si>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</si>
  <si>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</si>
  <si>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</si>
  <si>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</si>
  <si>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</si>
  <si>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</si>
  <si>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</si>
  <si>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</si>
  <si>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</si>
  <si>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</si>
  <si>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</si>
  <si>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</si>
  <si>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</si>
  <si>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</si>
  <si>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</si>
  <si>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</si>
  <si>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</si>
  <si>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</si>
  <si>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</si>
  <si>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</si>
  <si>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</si>
  <si>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</si>
  <si>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</si>
  <si>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</si>
  <si>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</si>
  <si>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</si>
  <si>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</si>
  <si>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</si>
  <si>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</si>
  <si>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</si>
  <si>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</si>
  <si>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</si>
  <si>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</si>
  <si>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</si>
  <si>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</si>
  <si>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</si>
  <si>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</si>
  <si>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</si>
  <si>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</si>
  <si>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</si>
  <si>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</si>
  <si>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</si>
  <si>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</si>
  <si>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</si>
  <si>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</si>
  <si>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</si>
  <si>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</si>
  <si>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</si>
  <si>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</si>
  <si>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</si>
  <si>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</si>
  <si>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</si>
  <si>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</si>
  <si>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</si>
  <si>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</si>
  <si>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</si>
  <si>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</si>
  <si>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</si>
  <si>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</si>
  <si>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</si>
  <si>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</si>
  <si>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</si>
  <si>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</si>
  <si>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</si>
  <si>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</si>
  <si>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</si>
  <si>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</si>
  <si>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</si>
  <si>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</si>
  <si>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</si>
  <si>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</si>
  <si>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</si>
  <si>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</si>
  <si>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</si>
  <si>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</si>
  <si>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</si>
  <si>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</si>
  <si>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</si>
  <si>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</si>
  <si>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</si>
  <si>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</si>
  <si>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</si>
  <si>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</si>
  <si>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</si>
  <si>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</si>
  <si>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</si>
  <si>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</si>
  <si>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</si>
  <si>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</si>
  <si>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</si>
  <si>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</si>
  <si>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</si>
  <si>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</si>
  <si>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</si>
  <si>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</si>
  <si>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</si>
  <si>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</si>
  <si>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</si>
  <si>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</si>
  <si>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</si>
  <si>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</si>
  <si>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</si>
  <si>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</si>
  <si>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</si>
  <si>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</si>
  <si>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</si>
  <si>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</si>
  <si>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</si>
  <si>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</si>
  <si>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</si>
  <si>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</si>
  <si>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</si>
  <si>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</si>
  <si>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</si>
  <si>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</si>
  <si>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</si>
  <si>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</si>
  <si>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</si>
  <si>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</si>
  <si>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</si>
  <si>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</si>
  <si>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</si>
  <si>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</si>
  <si>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</si>
  <si>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</si>
  <si>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</si>
  <si>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</si>
  <si>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</si>
  <si>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</si>
  <si>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</si>
  <si>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</si>
  <si>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</si>
  <si>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</si>
  <si>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</si>
  <si>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</si>
  <si>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</si>
  <si>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</si>
  <si>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</si>
  <si>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</si>
  <si>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</si>
  <si>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</si>
  <si>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</si>
  <si>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</si>
  <si>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</si>
  <si>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</si>
  <si>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</si>
  <si>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</si>
  <si>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</si>
  <si>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</si>
  <si>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</si>
  <si>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</si>
  <si>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</si>
  <si>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</si>
  <si>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</si>
  <si>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</si>
  <si>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</si>
  <si>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</si>
  <si>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</si>
  <si>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</si>
  <si>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</si>
  <si>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</si>
  <si>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</si>
  <si>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</si>
  <si>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</si>
  <si>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</si>
  <si>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</si>
  <si>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</si>
  <si>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</si>
  <si>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</si>
  <si>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</si>
  <si>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</si>
  <si>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</si>
  <si>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</si>
  <si>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</si>
  <si>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</si>
  <si>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</si>
  <si>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</si>
  <si>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</si>
  <si>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</si>
  <si>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</si>
  <si>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</si>
  <si>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</si>
  <si>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</si>
  <si>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</si>
  <si>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</si>
  <si>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</si>
  <si>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</si>
  <si>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</si>
  <si>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</si>
  <si>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</si>
  <si>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</si>
  <si>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</si>
  <si>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</si>
  <si>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</si>
  <si>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</si>
  <si>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</si>
  <si>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</si>
  <si>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</si>
  <si>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</si>
  <si>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</si>
  <si>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</si>
  <si>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</si>
  <si>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</si>
  <si>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</si>
  <si>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</si>
  <si>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</si>
  <si>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</si>
  <si>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</si>
  <si>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</si>
  <si>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</si>
  <si>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</si>
  <si>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</si>
  <si>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</si>
  <si>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</si>
  <si>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</si>
  <si>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</si>
  <si>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</si>
  <si>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</si>
  <si>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</si>
  <si>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</si>
  <si>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</si>
  <si>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</si>
  <si>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</si>
  <si>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</si>
  <si>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</si>
  <si>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</si>
  <si>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</si>
  <si>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</si>
  <si>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</si>
  <si>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</si>
  <si>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</si>
  <si>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</si>
  <si>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</si>
  <si>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</si>
  <si>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</si>
  <si>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</si>
  <si>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</si>
  <si>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</si>
  <si>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</si>
  <si>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</si>
  <si>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</si>
  <si>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</si>
  <si>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</si>
  <si>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</si>
  <si>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</si>
  <si>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</si>
  <si>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</si>
  <si>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</si>
  <si>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</si>
  <si>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</si>
  <si>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</si>
  <si>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</si>
  <si>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</si>
  <si>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</si>
  <si>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</si>
  <si>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</si>
  <si>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</si>
  <si>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</si>
  <si>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</si>
  <si>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</si>
  <si>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</si>
  <si>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</si>
  <si>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</si>
  <si>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</si>
  <si>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</si>
  <si>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</si>
  <si>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</si>
  <si>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</si>
  <si>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</si>
  <si>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</si>
  <si>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</si>
  <si>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</si>
  <si>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</si>
  <si>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</si>
  <si>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</si>
  <si>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</si>
  <si>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</si>
  <si>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</si>
  <si>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</si>
  <si>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</si>
  <si>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</si>
  <si>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</si>
  <si>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</si>
  <si>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</si>
  <si>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</si>
  <si>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</si>
  <si>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</si>
  <si>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</si>
  <si>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</si>
  <si>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</si>
  <si>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</si>
  <si>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</si>
  <si>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</si>
  <si>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</si>
  <si>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</si>
  <si>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</si>
  <si>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</si>
  <si>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</si>
  <si>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</si>
  <si>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</si>
  <si>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</si>
  <si>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</si>
  <si>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</si>
  <si>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</si>
  <si>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</si>
  <si>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</si>
  <si>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</si>
  <si>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</si>
  <si>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</si>
  <si>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</si>
  <si>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</si>
  <si>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</si>
  <si>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</si>
  <si>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</si>
  <si>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</si>
  <si>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</si>
  <si>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</si>
  <si>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</si>
  <si>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</si>
  <si>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</si>
  <si>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</si>
  <si>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</si>
  <si>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</si>
  <si>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</si>
  <si>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</si>
  <si>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</si>
  <si>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</si>
  <si>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</si>
  <si>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</si>
  <si>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</si>
  <si>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</si>
  <si>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</si>
  <si>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</si>
  <si>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</si>
  <si>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</si>
  <si>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</si>
  <si>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</si>
  <si>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</si>
  <si>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</si>
  <si>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</si>
  <si>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</si>
  <si>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</si>
  <si>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</si>
  <si>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</si>
  <si>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</si>
  <si>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</si>
  <si>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</si>
  <si>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</si>
  <si>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</si>
  <si>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</si>
  <si>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</si>
  <si>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</si>
  <si>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</si>
  <si>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</si>
  <si>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</si>
  <si>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</si>
  <si>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</si>
  <si>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</si>
  <si>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</si>
  <si>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</si>
  <si>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</si>
  <si>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</si>
  <si>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</si>
  <si>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</si>
  <si>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</si>
  <si>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</si>
  <si>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</si>
  <si>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</si>
  <si>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</si>
  <si>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</si>
  <si>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</si>
  <si>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</si>
  <si>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</si>
  <si>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</si>
  <si>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</si>
  <si>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</si>
  <si>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</si>
  <si>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</si>
  <si>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</si>
  <si>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</si>
  <si>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</si>
  <si>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</si>
  <si>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</si>
  <si>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</si>
  <si>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</si>
  <si>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</si>
  <si>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</si>
  <si>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</si>
  <si>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</si>
  <si>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</si>
  <si>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</si>
  <si>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</si>
  <si>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</si>
  <si>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</si>
  <si>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</si>
  <si>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</si>
  <si>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</si>
  <si>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</si>
  <si>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</si>
  <si>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</si>
  <si>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</si>
  <si>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</si>
  <si>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</si>
  <si>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</si>
  <si>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</si>
  <si>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</si>
  <si>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</si>
  <si>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</si>
  <si>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</si>
  <si>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</si>
  <si>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</si>
  <si>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</si>
  <si>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</si>
  <si>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</si>
  <si>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</si>
  <si>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</si>
  <si>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</si>
  <si>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</si>
  <si>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</si>
  <si>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</si>
  <si>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</si>
  <si>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</si>
  <si>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</si>
  <si>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</si>
  <si>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</si>
  <si>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</si>
  <si>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</si>
  <si>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</si>
  <si>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</si>
  <si>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</si>
  <si>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</si>
  <si>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</si>
  <si>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</si>
  <si>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</si>
  <si>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</si>
  <si>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</si>
  <si>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</si>
  <si>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</si>
  <si>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</si>
  <si>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</si>
  <si>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</si>
  <si>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</si>
  <si>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</si>
  <si>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</si>
  <si>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</si>
  <si>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</si>
  <si>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</si>
  <si>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</si>
  <si>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</si>
  <si>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</si>
  <si>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</si>
  <si>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</si>
  <si>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</si>
  <si>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</si>
  <si>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</si>
  <si>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</si>
  <si>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</si>
  <si>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</si>
  <si>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</si>
  <si>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</si>
  <si>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</si>
  <si>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</si>
  <si>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</si>
  <si>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</si>
  <si>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</si>
  <si>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</si>
  <si>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</si>
  <si>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</si>
  <si>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</si>
  <si>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</si>
  <si>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</si>
  <si>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</si>
  <si>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</si>
  <si>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</si>
  <si>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</si>
  <si>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</si>
  <si>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</si>
  <si>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</si>
  <si>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</si>
  <si>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</si>
  <si>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</si>
  <si>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</si>
  <si>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</si>
  <si>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</si>
  <si>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</si>
  <si>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</si>
  <si>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</si>
  <si>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</si>
  <si>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</si>
  <si>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</si>
  <si>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</si>
  <si>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</si>
  <si>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</si>
  <si>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</si>
  <si>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</si>
  <si>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</si>
  <si>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</si>
  <si>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</si>
  <si>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</si>
  <si>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</si>
  <si>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</si>
  <si>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</si>
  <si>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</si>
  <si>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</si>
  <si>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</si>
  <si>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</si>
  <si>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</si>
  <si>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</si>
  <si>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</si>
  <si>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</si>
  <si>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</si>
  <si>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</si>
  <si>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</si>
  <si>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</si>
  <si>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</si>
  <si>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</si>
  <si>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</si>
  <si>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</si>
  <si>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</si>
  <si>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</si>
  <si>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</si>
  <si>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</si>
  <si>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</si>
  <si>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</si>
  <si>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</si>
  <si>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</si>
  <si>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</si>
  <si>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</si>
  <si>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</si>
  <si>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</si>
  <si>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</si>
  <si>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</si>
  <si>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</si>
  <si>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</si>
  <si>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</si>
  <si>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</si>
  <si>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</si>
  <si>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</si>
  <si>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</si>
  <si>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</si>
  <si>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</si>
  <si>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</si>
  <si>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</si>
  <si>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</si>
  <si>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</si>
  <si>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</si>
  <si>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</si>
  <si>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</si>
  <si>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</si>
  <si>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</si>
  <si>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</si>
  <si>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</si>
  <si>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</si>
  <si>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</si>
  <si>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</si>
  <si>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</si>
  <si>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</si>
  <si>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</si>
  <si>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</si>
  <si>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</si>
  <si>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</si>
  <si>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</si>
  <si>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</si>
  <si>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</si>
  <si>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</si>
  <si>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</si>
  <si>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</si>
  <si>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</si>
  <si>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</si>
  <si>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</si>
  <si>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</si>
  <si>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</si>
  <si>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</si>
  <si>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</si>
  <si>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</si>
  <si>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</si>
  <si>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</si>
  <si>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</si>
  <si>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</si>
  <si>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</si>
  <si>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</si>
  <si>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</si>
  <si>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</si>
  <si>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</si>
  <si>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</si>
  <si>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</si>
  <si>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</si>
  <si>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</si>
  <si>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</si>
  <si>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</si>
  <si>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</si>
  <si>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</si>
  <si>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</si>
  <si>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</si>
  <si>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</si>
  <si>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</si>
  <si>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</si>
  <si>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</si>
  <si>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</si>
  <si>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</si>
  <si>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</si>
  <si>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</si>
  <si>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</si>
  <si>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</si>
  <si>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</si>
  <si>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</si>
  <si>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</si>
  <si>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</si>
  <si>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</si>
  <si>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</si>
  <si>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</si>
  <si>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</si>
  <si>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</si>
  <si>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</si>
  <si>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</si>
  <si>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</si>
  <si>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</si>
  <si>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</si>
  <si>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</si>
  <si>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</si>
  <si>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</si>
  <si>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</si>
  <si>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</si>
  <si>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</si>
  <si>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</si>
  <si>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</si>
  <si>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</si>
  <si>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</si>
  <si>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</si>
  <si>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</si>
  <si>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</si>
  <si>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</si>
  <si>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</si>
  <si>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</si>
  <si>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</si>
  <si>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</si>
  <si>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</si>
  <si>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</si>
  <si>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</si>
  <si>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</si>
  <si>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</si>
  <si>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</si>
  <si>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</si>
  <si>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</si>
  <si>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</si>
  <si>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</si>
  <si>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</si>
  <si>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</si>
  <si>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</si>
  <si>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</si>
  <si>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</si>
  <si>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</si>
  <si>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</si>
  <si>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</si>
  <si>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</si>
  <si>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</si>
  <si>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</si>
  <si>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</si>
  <si>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</si>
  <si>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</si>
  <si>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</si>
  <si>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</si>
  <si>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</si>
  <si>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</si>
  <si>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</si>
  <si>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</si>
  <si>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</si>
  <si>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</si>
  <si>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</si>
  <si>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</si>
  <si>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</si>
  <si>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</si>
  <si>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</si>
  <si>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</si>
  <si>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</si>
  <si>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</si>
  <si>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</si>
  <si>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</si>
  <si>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</si>
  <si>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</si>
  <si>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</si>
  <si>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</si>
  <si>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</si>
  <si>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</si>
  <si>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</si>
  <si>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</si>
  <si>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</si>
  <si>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</si>
  <si>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</si>
  <si>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</si>
  <si>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</si>
  <si>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</si>
  <si>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</si>
  <si>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</si>
  <si>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</si>
  <si>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</si>
  <si>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</si>
  <si>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</si>
  <si>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</si>
  <si>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</si>
  <si>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</si>
  <si>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</si>
  <si>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</si>
  <si>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</si>
  <si>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</si>
  <si>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</si>
  <si>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</si>
  <si>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</si>
  <si>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</si>
  <si>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</si>
  <si>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</si>
  <si>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</si>
  <si>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</si>
  <si>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</si>
  <si>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</si>
  <si>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</si>
  <si>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</si>
  <si>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</si>
  <si>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</si>
  <si>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</si>
  <si>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</si>
  <si>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</si>
  <si>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</si>
  <si>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</si>
  <si>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</si>
  <si>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</si>
  <si>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</si>
  <si>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</si>
  <si>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</si>
  <si>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</si>
  <si>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</si>
  <si>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</si>
  <si>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</si>
  <si>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</si>
  <si>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</si>
  <si>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</si>
  <si>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</si>
  <si>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</si>
  <si>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</si>
  <si>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</si>
  <si>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</si>
  <si>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</si>
  <si>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</si>
  <si>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</si>
  <si>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</si>
  <si>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</si>
  <si>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</si>
  <si>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</si>
  <si>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</si>
  <si>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</si>
  <si>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</si>
  <si>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</si>
  <si>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</si>
  <si>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</si>
  <si>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</si>
  <si>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</si>
  <si>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</si>
  <si>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</si>
  <si>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</si>
  <si>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</si>
  <si>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</si>
  <si>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</si>
  <si>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</si>
  <si>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</si>
  <si>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</si>
  <si>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</si>
  <si>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</si>
  <si>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</si>
  <si>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</si>
  <si>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</si>
  <si>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</si>
  <si>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</si>
  <si>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</si>
  <si>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</si>
  <si>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</si>
  <si>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</si>
  <si>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</si>
  <si>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</si>
  <si>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</si>
  <si>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</si>
  <si>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</si>
  <si>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</si>
  <si>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</si>
  <si>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</si>
  <si>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</si>
  <si>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</si>
  <si>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</si>
  <si>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</si>
  <si>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</si>
  <si>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</si>
  <si>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</si>
  <si>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</si>
  <si>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</si>
  <si>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</si>
  <si>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</si>
  <si>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</si>
  <si>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</si>
  <si>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</si>
  <si>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</si>
  <si>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</si>
  <si>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</si>
  <si>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</si>
  <si>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</si>
  <si>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</si>
  <si>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</si>
  <si>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</si>
  <si>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</si>
  <si>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</si>
  <si>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</si>
  <si>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</si>
  <si>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</si>
  <si>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</si>
  <si>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</si>
  <si>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</si>
  <si>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</si>
  <si>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</si>
  <si>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</si>
  <si>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</si>
  <si>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</si>
  <si>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</si>
  <si>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</si>
  <si>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</si>
  <si>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</si>
  <si>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</si>
  <si>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</si>
  <si>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</si>
  <si>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</si>
  <si>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</si>
  <si>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</si>
  <si>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</si>
  <si>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</si>
  <si>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</si>
  <si>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</si>
  <si>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</si>
  <si>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</si>
  <si>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</si>
  <si>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</si>
  <si>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</si>
  <si>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</si>
  <si>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</si>
  <si>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</si>
  <si>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</si>
  <si>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</si>
  <si>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</si>
  <si>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</si>
  <si>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</si>
  <si>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</si>
  <si>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</si>
  <si>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</si>
  <si>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</si>
  <si>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</si>
  <si>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</si>
  <si>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</si>
  <si>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</si>
  <si>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</si>
  <si>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</si>
  <si>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</si>
  <si>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</si>
  <si>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</si>
  <si>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</si>
  <si>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</si>
  <si>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</si>
  <si>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</si>
  <si>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</si>
  <si>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</si>
  <si>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</si>
  <si>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</si>
  <si>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</si>
  <si>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</si>
  <si>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</si>
  <si>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</si>
  <si>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</si>
  <si>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</si>
  <si>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</si>
  <si>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</si>
  <si>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</si>
  <si>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</si>
  <si>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</si>
  <si>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</si>
  <si>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</si>
  <si>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</si>
  <si>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</si>
  <si>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</si>
  <si>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</si>
  <si>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</si>
  <si>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</si>
  <si>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</si>
  <si>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</si>
  <si>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</si>
  <si>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</si>
  <si>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</si>
  <si>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</si>
  <si>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</si>
  <si>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</si>
  <si>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</si>
  <si>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</si>
  <si>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</si>
  <si>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</si>
  <si>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</si>
  <si>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</si>
  <si>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</si>
  <si>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</si>
  <si>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</si>
  <si>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</si>
  <si>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</si>
  <si>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</si>
  <si>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</si>
  <si>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</si>
  <si>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</si>
  <si>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</si>
  <si>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</si>
  <si>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</si>
  <si>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</si>
  <si>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</si>
  <si>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</si>
  <si>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</si>
  <si>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</si>
  <si>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</si>
  <si>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</si>
  <si>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</si>
  <si>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</si>
  <si>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</si>
  <si>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</si>
  <si>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</si>
  <si>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</si>
  <si>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</si>
  <si>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</si>
  <si>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</si>
  <si>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</si>
  <si>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</si>
  <si>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</si>
  <si>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</si>
  <si>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</si>
  <si>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</si>
  <si>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</si>
  <si>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</si>
  <si>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</si>
  <si>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</si>
  <si>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</si>
  <si>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</si>
  <si>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</si>
  <si>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</si>
  <si>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</si>
  <si>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</si>
  <si>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</si>
  <si>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</si>
  <si>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</si>
  <si>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</si>
  <si>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</si>
  <si>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</si>
  <si>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</si>
  <si>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</si>
  <si>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</si>
  <si>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</si>
  <si>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</si>
  <si>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</si>
  <si>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</si>
  <si>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</si>
  <si>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</si>
  <si>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</si>
  <si>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</si>
  <si>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</si>
  <si>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</si>
  <si>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</si>
  <si>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</si>
  <si>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</si>
  <si>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</si>
  <si>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</si>
  <si>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</si>
  <si>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</si>
  <si>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</si>
  <si>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</si>
  <si>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</si>
  <si>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</si>
  <si>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</si>
  <si>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</si>
  <si>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</si>
  <si>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</si>
  <si>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</si>
  <si>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</si>
  <si>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</si>
  <si>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</si>
  <si>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</si>
  <si>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</si>
  <si>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</si>
  <si>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</si>
  <si>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</si>
  <si>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</si>
  <si>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</si>
  <si>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</si>
  <si>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</si>
  <si>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</si>
  <si>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</si>
  <si>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</si>
  <si>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</si>
  <si>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</si>
  <si>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</si>
  <si>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</si>
  <si>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</si>
  <si>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</si>
  <si>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</si>
  <si>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</si>
  <si>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</si>
  <si>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</si>
  <si>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</si>
  <si>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</si>
  <si>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</si>
  <si>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</si>
  <si>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</si>
  <si>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</si>
  <si>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</si>
  <si>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</si>
  <si>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</si>
  <si>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</si>
  <si>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</si>
  <si>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</si>
  <si>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</si>
  <si>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</si>
  <si>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</si>
  <si>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</si>
  <si>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</si>
  <si>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</si>
  <si>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</si>
  <si>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</si>
  <si>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</si>
  <si>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</si>
  <si>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</si>
  <si>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</si>
  <si>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</si>
  <si>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</si>
  <si>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</si>
  <si>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</si>
  <si>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</si>
  <si>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</si>
  <si>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</si>
  <si>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</si>
  <si>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</si>
  <si>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</si>
  <si>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</si>
  <si>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</si>
  <si>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</si>
  <si>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</si>
  <si>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</si>
  <si>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</si>
  <si>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</si>
  <si>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</si>
  <si>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</si>
  <si>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</si>
  <si>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</si>
  <si>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</si>
  <si>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</si>
  <si>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</si>
  <si>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</si>
  <si>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</si>
  <si>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</si>
  <si>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</si>
  <si>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</si>
  <si>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</si>
  <si>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</si>
  <si>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</si>
  <si>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</si>
  <si>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</si>
  <si>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</si>
  <si>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</si>
  <si>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</si>
  <si>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</si>
  <si>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</si>
  <si>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</si>
  <si>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</si>
  <si>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</si>
  <si>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</si>
  <si>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</si>
  <si>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</si>
  <si>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</si>
  <si>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</si>
  <si>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</si>
  <si>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</si>
  <si>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</si>
  <si>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</si>
  <si>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</si>
  <si>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</si>
  <si>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</si>
  <si>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</si>
  <si>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</si>
  <si>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</si>
  <si>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</si>
  <si>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</si>
  <si>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</si>
  <si>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</si>
  <si>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</si>
  <si>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</si>
  <si>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</si>
  <si>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</si>
  <si>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</si>
  <si>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</si>
  <si>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</si>
  <si>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</si>
  <si>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</si>
  <si>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</si>
  <si>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</si>
  <si>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</si>
  <si>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</si>
  <si>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</si>
  <si>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</si>
  <si>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</si>
  <si>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</si>
  <si>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</si>
  <si>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</si>
  <si>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</si>
  <si>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</si>
  <si>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</si>
  <si>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</si>
  <si>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</si>
  <si>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</si>
  <si>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</si>
  <si>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</si>
  <si>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</si>
  <si>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</si>
  <si>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</si>
  <si>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</si>
  <si>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</si>
  <si>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</si>
  <si>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</si>
  <si>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</si>
  <si>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</si>
  <si>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</si>
  <si>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</si>
  <si>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</si>
  <si>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</si>
  <si>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</si>
  <si>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</si>
  <si>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</si>
  <si>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</si>
  <si>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</si>
  <si>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</si>
  <si>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</si>
  <si>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</si>
  <si>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</si>
  <si>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</si>
  <si>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</si>
  <si>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</si>
  <si>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</si>
  <si>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</si>
  <si>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</si>
  <si>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</si>
  <si>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</si>
  <si>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</si>
  <si>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</si>
  <si>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</si>
  <si>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</si>
  <si>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</si>
  <si>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</si>
  <si>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</si>
  <si>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</si>
  <si>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</si>
  <si>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</si>
  <si>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</si>
  <si>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</si>
  <si>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</si>
  <si>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</si>
  <si>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</si>
  <si>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</si>
  <si>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</si>
  <si>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</si>
  <si>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</si>
  <si>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</si>
  <si>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</si>
  <si>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</si>
  <si>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</si>
  <si>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</si>
  <si>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</si>
  <si>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</si>
  <si>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</si>
  <si>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</si>
  <si>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</si>
  <si>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</si>
  <si>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</si>
  <si>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</si>
  <si>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</si>
  <si>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</si>
  <si>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</si>
  <si>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</si>
  <si>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</si>
  <si>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</si>
  <si>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</si>
  <si>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</si>
  <si>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</si>
  <si>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</si>
  <si>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</si>
  <si>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</si>
  <si>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</si>
  <si>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</si>
  <si>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</si>
  <si>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</si>
  <si>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</si>
  <si>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</si>
  <si>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</si>
  <si>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</si>
  <si>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</si>
  <si>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</si>
  <si>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</si>
  <si>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</si>
  <si>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</si>
  <si>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</si>
  <si>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</si>
  <si>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</si>
  <si>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</si>
  <si>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</si>
  <si>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</si>
  <si>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</si>
  <si>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</si>
  <si>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</si>
  <si>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</si>
  <si>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</si>
  <si>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</si>
  <si>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</si>
  <si>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</si>
  <si>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</si>
  <si>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</si>
  <si>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</si>
  <si>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</si>
  <si>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</si>
  <si>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</si>
  <si>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</si>
  <si>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</si>
  <si>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</si>
  <si>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</si>
  <si>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</si>
  <si>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</si>
  <si>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</si>
  <si>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</si>
  <si>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</si>
  <si>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</si>
  <si>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</si>
  <si>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</si>
  <si>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</si>
  <si>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</si>
  <si>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</si>
  <si>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</si>
  <si>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</si>
  <si>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</si>
  <si>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</si>
  <si>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</si>
  <si>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</si>
  <si>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</si>
  <si>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</si>
  <si>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</si>
  <si>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</si>
  <si>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</si>
  <si>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</si>
  <si>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</si>
  <si>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</si>
  <si>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</si>
  <si>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</si>
  <si>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</si>
  <si>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</si>
  <si>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</si>
  <si>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</si>
  <si>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</si>
  <si>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</si>
  <si>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</si>
  <si>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</si>
  <si>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</si>
  <si>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</si>
  <si>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</si>
  <si>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</si>
  <si>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</si>
  <si>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</si>
  <si>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</si>
  <si>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</si>
  <si>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</si>
  <si>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</si>
  <si>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</si>
  <si>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</si>
  <si>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</si>
  <si>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</si>
  <si>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</si>
  <si>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</si>
  <si>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</si>
  <si>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</si>
  <si>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</si>
  <si>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</si>
  <si>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</si>
  <si>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</si>
  <si>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</si>
  <si>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</si>
  <si>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</si>
  <si>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</si>
  <si>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</si>
  <si>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</si>
  <si>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</si>
  <si>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</si>
  <si>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</si>
  <si>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</si>
  <si>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</si>
  <si>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</si>
  <si>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</si>
  <si>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</si>
  <si>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</si>
  <si>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</si>
  <si>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</si>
  <si>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</si>
  <si>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</si>
  <si>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</si>
  <si>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</si>
  <si>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</si>
  <si>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</si>
  <si>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</si>
  <si>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</si>
  <si>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</si>
  <si>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</si>
  <si>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</si>
  <si>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</si>
  <si>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</si>
  <si>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</si>
  <si>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</si>
  <si>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</si>
  <si>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</si>
  <si>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</si>
  <si>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</si>
  <si>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</si>
  <si>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</si>
  <si>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</si>
  <si>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</si>
  <si>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</si>
  <si>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</si>
  <si>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</si>
  <si>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</si>
  <si>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</si>
  <si>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</si>
  <si>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</si>
  <si>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</si>
  <si>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</si>
  <si>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</si>
  <si>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</si>
  <si>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</si>
  <si>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</si>
  <si>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</si>
  <si>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</si>
  <si>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</si>
  <si>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</si>
  <si>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</si>
  <si>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</si>
  <si>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</si>
  <si>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</si>
  <si>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</si>
  <si>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</si>
  <si>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</si>
  <si>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</si>
  <si>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</si>
  <si>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</si>
  <si>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</si>
  <si>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</si>
  <si>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</si>
  <si>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</si>
  <si>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</si>
  <si>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</si>
  <si>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</si>
  <si>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</si>
  <si>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</si>
  <si>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</si>
  <si>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</si>
  <si>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</si>
  <si>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</si>
  <si>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</si>
  <si>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</si>
  <si>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</si>
  <si>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</si>
  <si>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</si>
  <si>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</si>
  <si>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</si>
  <si>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</si>
  <si>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</si>
  <si>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</si>
  <si>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</si>
  <si>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</si>
  <si>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</si>
  <si>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</si>
  <si>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</si>
  <si>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</si>
  <si>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</si>
  <si>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</si>
  <si>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</si>
  <si>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</si>
  <si>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</si>
  <si>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</si>
  <si>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</si>
  <si>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</si>
  <si>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</si>
  <si>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</si>
  <si>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</si>
  <si>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</si>
  <si>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</si>
  <si>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</si>
  <si>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</si>
  <si>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</si>
  <si>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</si>
  <si>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</si>
  <si>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</si>
  <si>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</si>
  <si>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</si>
  <si>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</si>
  <si>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</si>
  <si>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</si>
  <si>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</si>
  <si>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</si>
  <si>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</si>
  <si>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</si>
  <si>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</si>
  <si>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</si>
  <si>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</si>
  <si>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</si>
  <si>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</si>
  <si>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</si>
  <si>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</si>
  <si>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</si>
  <si>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</si>
  <si>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</si>
  <si>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</si>
  <si>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</si>
  <si>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</si>
  <si>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</si>
  <si>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</si>
  <si>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</si>
  <si>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</si>
  <si>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</si>
  <si>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</si>
  <si>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</si>
  <si>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</si>
  <si>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</si>
  <si>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</si>
  <si>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</si>
  <si>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</si>
  <si>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</si>
  <si>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</si>
  <si>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</si>
  <si>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</si>
  <si>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</si>
  <si>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</si>
  <si>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</si>
  <si>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</si>
  <si>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</si>
  <si>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</si>
  <si>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</si>
  <si>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</si>
  <si>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</si>
  <si>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</si>
  <si>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</si>
  <si>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</si>
  <si>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</si>
  <si>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</si>
  <si>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</si>
  <si>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</si>
  <si>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</si>
  <si>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</si>
  <si>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</si>
  <si>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</si>
  <si>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</si>
  <si>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</si>
  <si>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</si>
  <si>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</si>
  <si>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</si>
  <si>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</si>
  <si>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</si>
  <si>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</si>
  <si>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</si>
  <si>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</si>
  <si>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</si>
  <si>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</si>
  <si>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</si>
  <si>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</si>
  <si>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</si>
  <si>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</si>
  <si>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</si>
  <si>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</si>
  <si>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</si>
  <si>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</si>
  <si>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</si>
  <si>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</si>
  <si>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</si>
  <si>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</si>
  <si>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</si>
  <si>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</si>
  <si>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</si>
  <si>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</si>
  <si>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</si>
  <si>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</si>
  <si>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</si>
  <si>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</si>
  <si>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</si>
  <si>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</si>
  <si>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</si>
  <si>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</si>
  <si>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</si>
  <si>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</si>
  <si>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</si>
  <si>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</si>
  <si>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</si>
  <si>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</si>
  <si>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</si>
  <si>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</si>
  <si>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</si>
  <si>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</si>
  <si>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</si>
  <si>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</si>
  <si>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</si>
  <si>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</si>
  <si>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</si>
  <si>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</si>
  <si>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</si>
  <si>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</si>
  <si>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</si>
  <si>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</si>
  <si>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</si>
  <si>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</si>
  <si>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</si>
  <si>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</si>
  <si>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</si>
  <si>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</si>
  <si>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</si>
  <si>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</si>
  <si>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</si>
  <si>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</si>
  <si>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</si>
  <si>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</si>
  <si>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</si>
  <si>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</si>
  <si>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</si>
  <si>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</si>
  <si>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</si>
  <si>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</si>
  <si>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</si>
  <si>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</si>
  <si>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</si>
  <si>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</si>
  <si>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</si>
  <si>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</si>
  <si>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</si>
  <si>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</si>
  <si>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</si>
  <si>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</si>
  <si>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</si>
  <si>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</si>
  <si>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</si>
  <si>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</si>
  <si>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</si>
  <si>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</si>
  <si>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</si>
  <si>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</si>
  <si>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</si>
  <si>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</si>
  <si>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</si>
  <si>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</si>
  <si>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</si>
  <si>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</si>
  <si>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</si>
  <si>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</si>
  <si>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</si>
  <si>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</si>
  <si>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</si>
  <si>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</si>
  <si>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</si>
  <si>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</si>
  <si>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</si>
  <si>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</si>
  <si>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</si>
  <si>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</si>
  <si>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</si>
  <si>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</si>
  <si>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</si>
  <si>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</si>
  <si>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</si>
  <si>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</si>
  <si>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</si>
  <si>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</si>
  <si>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</si>
  <si>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</si>
  <si>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</si>
  <si>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</si>
  <si>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</si>
  <si>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</si>
  <si>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</si>
  <si>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</si>
  <si>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</si>
  <si>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</si>
  <si>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</si>
  <si>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</si>
  <si>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</si>
  <si>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</si>
  <si>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</si>
  <si>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</si>
  <si>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</si>
  <si>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</si>
  <si>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</si>
  <si>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</si>
  <si>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</si>
  <si>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</si>
  <si>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</si>
  <si>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</si>
  <si>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</si>
  <si>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</si>
  <si>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</si>
  <si>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</si>
  <si>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</si>
  <si>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</si>
  <si>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</si>
  <si>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</si>
  <si>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</si>
  <si>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</si>
  <si>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</si>
  <si>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</si>
  <si>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</si>
  <si>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</si>
  <si>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</si>
  <si>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</si>
  <si>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</si>
  <si>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</si>
  <si>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</si>
  <si>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</si>
  <si>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</si>
  <si>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</si>
  <si>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</si>
  <si>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</si>
  <si>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</si>
  <si>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</si>
  <si>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</si>
  <si>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</si>
  <si>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</si>
  <si>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</si>
  <si>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</si>
  <si>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</si>
  <si>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</si>
  <si>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</si>
  <si>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</si>
  <si>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</si>
  <si>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</si>
  <si>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</si>
  <si>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</si>
  <si>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</si>
  <si>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</si>
  <si>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</si>
  <si>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</si>
  <si>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</si>
  <si>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</si>
  <si>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</si>
  <si>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</si>
  <si>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</si>
  <si>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</si>
  <si>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</si>
  <si>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</si>
  <si>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</si>
  <si>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</si>
  <si>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</si>
  <si>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</si>
  <si>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</si>
  <si>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</si>
  <si>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</si>
  <si>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</si>
  <si>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</si>
  <si>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</si>
  <si>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</si>
  <si>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</si>
  <si>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</si>
  <si>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</si>
  <si>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</si>
  <si>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</si>
  <si>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</si>
  <si>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</si>
  <si>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</si>
  <si>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</si>
  <si>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</si>
  <si>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</si>
  <si>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</si>
  <si>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</si>
  <si>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</si>
  <si>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</si>
  <si>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</si>
  <si>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</si>
  <si>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</si>
  <si>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</si>
  <si>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</si>
  <si>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</si>
  <si>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</si>
  <si>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</si>
  <si>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</si>
  <si>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</si>
  <si>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</si>
  <si>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</si>
  <si>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</si>
  <si>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</si>
  <si>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</si>
  <si>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</si>
  <si>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</si>
  <si>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</si>
  <si>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</si>
  <si>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</si>
  <si>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</si>
  <si>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</si>
  <si>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</si>
  <si>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</si>
  <si>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</si>
  <si>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</si>
  <si>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</si>
  <si>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</si>
  <si>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</si>
  <si>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</si>
  <si>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</si>
  <si>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</si>
  <si>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</si>
  <si>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</si>
  <si>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</si>
  <si>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</si>
  <si>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</si>
  <si>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</si>
  <si>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</si>
  <si>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</si>
  <si>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</si>
  <si>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</si>
  <si>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</si>
  <si>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</si>
  <si>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</si>
  <si>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</si>
  <si>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</si>
  <si>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</si>
  <si>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</si>
  <si>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</si>
  <si>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</si>
  <si>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</si>
  <si>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</si>
  <si>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</si>
  <si>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</si>
  <si>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</si>
  <si>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</si>
  <si>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</si>
  <si>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</si>
  <si>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</si>
  <si>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</si>
  <si>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</si>
  <si>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</si>
  <si>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</si>
  <si>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</si>
  <si>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</si>
  <si>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</si>
  <si>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</si>
  <si>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</si>
  <si>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</si>
  <si>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</si>
  <si>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</si>
  <si>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</si>
  <si>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</si>
  <si>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</si>
  <si>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</si>
  <si>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</si>
  <si>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</si>
  <si>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</si>
  <si>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</si>
  <si>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</si>
  <si>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</si>
  <si>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</si>
  <si>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</si>
  <si>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</si>
  <si>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</si>
  <si>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</si>
  <si>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</si>
  <si>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</si>
  <si>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</si>
  <si>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</si>
  <si>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</si>
  <si>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</si>
  <si>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</si>
  <si>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</si>
  <si>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</si>
  <si>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</si>
  <si>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</si>
  <si>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</si>
  <si>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</si>
  <si>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</si>
  <si>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</si>
  <si>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</si>
  <si>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</si>
  <si>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</si>
  <si>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</si>
  <si>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</si>
  <si>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</si>
  <si>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</si>
  <si>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</si>
  <si>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</si>
  <si>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</si>
  <si>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</si>
  <si>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</si>
  <si>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</si>
  <si>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</si>
  <si>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</si>
  <si>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</si>
  <si>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</si>
  <si>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</si>
  <si>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</si>
  <si>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</si>
  <si>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</si>
  <si>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</si>
  <si>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</si>
  <si>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</si>
  <si>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</si>
  <si>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</si>
  <si>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</si>
  <si>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</si>
  <si>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</si>
  <si>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</si>
  <si>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</si>
  <si>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</si>
  <si>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</si>
  <si>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</si>
  <si>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</si>
  <si>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</si>
  <si>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</si>
  <si>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</si>
  <si>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</si>
  <si>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</si>
  <si>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</si>
  <si>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</si>
  <si>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</si>
  <si>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</si>
  <si>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</si>
  <si>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</si>
  <si>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</si>
  <si>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</si>
  <si>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</si>
  <si>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</si>
  <si>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</si>
  <si>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</si>
  <si>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</si>
  <si>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</si>
  <si>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</si>
  <si>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</si>
  <si>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</si>
  <si>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</si>
  <si>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</si>
  <si>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</si>
  <si>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</si>
  <si>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</si>
  <si>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</si>
  <si>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</si>
  <si>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</si>
  <si>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</si>
  <si>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</si>
  <si>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</si>
  <si>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</si>
  <si>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</si>
  <si>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</si>
  <si>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</si>
  <si>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</si>
  <si>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</si>
  <si>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</si>
  <si>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</si>
  <si>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</si>
  <si>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</si>
  <si>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</si>
  <si>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</si>
  <si>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</si>
  <si>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</si>
  <si>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</si>
  <si>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</si>
  <si>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</si>
  <si>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</si>
  <si>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</si>
  <si>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</si>
  <si>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</si>
  <si>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</si>
  <si>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</si>
  <si>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</si>
  <si>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</si>
  <si>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</si>
  <si>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</si>
  <si>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</si>
  <si>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</si>
  <si>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</si>
  <si>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</si>
  <si>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</si>
  <si>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</si>
  <si>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</si>
  <si>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</si>
  <si>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</si>
  <si>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</si>
  <si>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</si>
  <si>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</si>
  <si>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</si>
  <si>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</si>
  <si>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</si>
  <si>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</si>
  <si>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</si>
  <si>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</si>
  <si>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</si>
  <si>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</si>
  <si>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</si>
  <si>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</si>
  <si>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</si>
  <si>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</si>
  <si>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</si>
  <si>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</si>
  <si>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</si>
  <si>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</si>
  <si>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</si>
  <si>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</si>
  <si>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</si>
  <si>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</si>
  <si>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</si>
  <si>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</si>
  <si>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</si>
  <si>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</si>
  <si>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</si>
  <si>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</si>
  <si>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</si>
  <si>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</si>
  <si>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</si>
  <si>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</si>
  <si>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</si>
  <si>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</si>
  <si>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</si>
  <si>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</si>
  <si>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</si>
  <si>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</si>
  <si>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</si>
  <si>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</si>
  <si>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</si>
  <si>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</si>
  <si>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</si>
  <si>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</si>
  <si>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</si>
  <si>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</si>
  <si>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</si>
  <si>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</si>
  <si>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</si>
  <si>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</si>
  <si>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</si>
  <si>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</si>
  <si>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</si>
  <si>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</si>
  <si>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</si>
  <si>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</si>
  <si>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</si>
  <si>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</si>
  <si>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</si>
  <si>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</si>
  <si>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</si>
  <si>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</si>
  <si>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</si>
  <si>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</si>
  <si>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</si>
  <si>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</si>
  <si>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</si>
  <si>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</si>
  <si>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</si>
  <si>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</si>
  <si>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</si>
  <si>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</si>
  <si>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</si>
  <si>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</si>
  <si>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</si>
  <si>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</si>
  <si>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</si>
  <si>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</si>
  <si>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</si>
  <si>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</si>
  <si>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</si>
  <si>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</si>
  <si>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</si>
  <si>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</si>
  <si>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</si>
  <si>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</si>
  <si>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</si>
  <si>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</si>
  <si>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</si>
  <si>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</si>
  <si>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</si>
  <si>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</si>
  <si>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</si>
  <si>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</si>
  <si>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</si>
  <si>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</si>
  <si>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</si>
  <si>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</si>
  <si>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</si>
  <si>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</si>
  <si>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</si>
  <si>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</si>
  <si>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</si>
  <si>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</si>
  <si>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</si>
  <si>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</si>
  <si>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</si>
  <si>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</si>
  <si>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</si>
  <si>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</si>
  <si>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</si>
  <si>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</si>
  <si>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</si>
  <si>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</si>
  <si>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</si>
  <si>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</si>
  <si>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</si>
  <si>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</si>
  <si>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</si>
  <si>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</si>
  <si>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</si>
  <si>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</si>
  <si>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</si>
  <si>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</si>
  <si>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</si>
  <si>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</si>
  <si>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</si>
  <si>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</si>
  <si>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</si>
  <si>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</si>
  <si>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</si>
  <si>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</si>
  <si>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</si>
  <si>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</si>
  <si>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</si>
  <si>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</si>
  <si>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</si>
  <si>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</si>
  <si>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</si>
  <si>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</si>
  <si>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</si>
  <si>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</si>
  <si>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</si>
  <si>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</si>
  <si>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</si>
  <si>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</si>
  <si>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</si>
  <si>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</si>
  <si>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</si>
  <si>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</si>
  <si>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</si>
  <si>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</si>
  <si>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</si>
  <si>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</si>
  <si>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</si>
  <si>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</si>
  <si>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</si>
  <si>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</si>
  <si>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</si>
  <si>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</si>
  <si>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</si>
  <si>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</si>
  <si>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</si>
  <si>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</si>
  <si>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</si>
  <si>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</si>
  <si>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</si>
  <si>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</si>
  <si>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</si>
  <si>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</si>
  <si>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</si>
  <si>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</si>
  <si>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</si>
  <si>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</si>
  <si>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</si>
  <si>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</si>
  <si>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</si>
  <si>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</si>
  <si>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</si>
  <si>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</si>
  <si>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</si>
  <si>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</si>
  <si>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</si>
  <si>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</si>
  <si>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</si>
  <si>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</si>
  <si>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</si>
  <si>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</si>
  <si>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</si>
  <si>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</si>
  <si>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</si>
  <si>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</si>
  <si>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</si>
  <si>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</si>
  <si>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</si>
  <si>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</si>
  <si>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</si>
  <si>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</si>
  <si>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</si>
  <si>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</si>
  <si>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</si>
  <si>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</si>
  <si>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</si>
  <si>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</si>
  <si>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</si>
  <si>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</si>
  <si>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</si>
  <si>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</si>
  <si>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</si>
  <si>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</si>
  <si>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</si>
  <si>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</si>
  <si>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</si>
  <si>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</si>
  <si>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</si>
  <si>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</si>
  <si>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</si>
  <si>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</si>
  <si>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</si>
  <si>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</si>
  <si>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</si>
  <si>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</si>
  <si>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</si>
  <si>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</si>
  <si>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</si>
  <si>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</si>
  <si>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</si>
  <si>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</si>
  <si>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</si>
  <si>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</si>
  <si>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</si>
  <si>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</si>
  <si>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</si>
  <si>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</si>
  <si>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</si>
  <si>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</si>
  <si>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</si>
  <si>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</si>
  <si>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</si>
  <si>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</si>
  <si>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</si>
  <si>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</si>
  <si>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</si>
  <si>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</si>
  <si>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</si>
  <si>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</si>
  <si>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</si>
  <si>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</si>
  <si>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</si>
  <si>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</si>
  <si>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</si>
  <si>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</si>
  <si>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</si>
  <si>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</si>
  <si>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</si>
  <si>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</si>
  <si>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</si>
  <si>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</si>
  <si>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</si>
  <si>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</si>
  <si>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</si>
  <si>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</si>
  <si>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</si>
  <si>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</si>
  <si>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</si>
  <si>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</si>
  <si>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</si>
  <si>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</si>
  <si>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</si>
  <si>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</si>
  <si>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</si>
  <si>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</si>
  <si>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</si>
  <si>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</si>
  <si>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</si>
  <si>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</si>
  <si>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</si>
  <si>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</si>
  <si>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</si>
  <si>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</si>
  <si>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</si>
  <si>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</si>
  <si>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</si>
  <si>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</si>
  <si>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</si>
  <si>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</si>
  <si>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</si>
  <si>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</si>
  <si>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</si>
  <si>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</si>
  <si>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</si>
  <si>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</si>
  <si>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</si>
  <si>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</si>
  <si>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</si>
  <si>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</si>
  <si>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</si>
  <si>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</si>
  <si>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</si>
  <si>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</si>
  <si>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</si>
  <si>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</si>
  <si>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</si>
  <si>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</si>
  <si>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</si>
  <si>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</si>
  <si>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</si>
  <si>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</si>
  <si>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</si>
  <si>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</si>
  <si>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</si>
  <si>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</si>
  <si>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</si>
  <si>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</si>
  <si>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</si>
  <si>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</si>
  <si>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</si>
  <si>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</si>
  <si>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</si>
  <si>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</si>
  <si>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</si>
  <si>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</si>
  <si>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</si>
  <si>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</si>
  <si>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</si>
  <si>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</si>
  <si>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</si>
  <si>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</si>
  <si>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</si>
  <si>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</si>
  <si>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</si>
  <si>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</si>
  <si>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</si>
  <si>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</si>
  <si>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</si>
  <si>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</si>
  <si>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</si>
  <si>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</si>
  <si>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</si>
  <si>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</si>
  <si>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</si>
  <si>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</si>
  <si>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</si>
  <si>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</si>
  <si>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</si>
  <si>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</si>
  <si>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</si>
  <si>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</si>
  <si>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</si>
  <si>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</si>
  <si>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</si>
  <si>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</si>
  <si>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</si>
  <si>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</si>
  <si>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</si>
  <si>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</si>
  <si>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</si>
  <si>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</si>
  <si>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</si>
  <si>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</si>
  <si>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</si>
  <si>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</si>
  <si>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</si>
  <si>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</si>
  <si>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</si>
  <si>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</si>
  <si>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</si>
  <si>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</si>
  <si>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</si>
  <si>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</si>
  <si>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</si>
  <si>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</si>
  <si>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</si>
  <si>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</si>
  <si>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</si>
  <si>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</si>
  <si>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</si>
  <si>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</si>
  <si>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</si>
  <si>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</si>
  <si>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</si>
  <si>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</si>
  <si>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</si>
  <si>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</si>
  <si>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</si>
  <si>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</si>
  <si>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</si>
  <si>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</si>
  <si>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</si>
  <si>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</si>
  <si>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</si>
  <si>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</si>
  <si>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</si>
  <si>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</si>
  <si>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</si>
  <si>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</si>
  <si>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</si>
  <si>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</si>
  <si>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</si>
  <si>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</si>
  <si>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</si>
  <si>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</si>
  <si>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</si>
  <si>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</si>
  <si>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</si>
  <si>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</si>
  <si>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</si>
  <si>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</si>
  <si>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</si>
  <si>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</si>
  <si>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</si>
  <si>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</si>
  <si>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</si>
  <si>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</si>
  <si>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</si>
  <si>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</si>
  <si>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</si>
  <si>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</si>
  <si>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</si>
  <si>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</si>
  <si>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</si>
  <si>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</si>
  <si>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</si>
  <si>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</si>
  <si>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</si>
  <si>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</si>
  <si>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</si>
  <si>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</si>
  <si>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</si>
  <si>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</si>
  <si>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</si>
  <si>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</si>
  <si>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</si>
  <si>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</si>
  <si>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</si>
  <si>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</si>
  <si>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</si>
  <si>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</si>
  <si>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</si>
  <si>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</si>
  <si>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</si>
  <si>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</si>
  <si>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</si>
  <si>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</si>
  <si>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</si>
  <si>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</si>
  <si>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</si>
  <si>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</si>
  <si>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</si>
  <si>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</si>
  <si>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</si>
  <si>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</si>
  <si>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</si>
  <si>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</si>
  <si>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</si>
  <si>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</si>
  <si>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</si>
  <si>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</si>
  <si>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</si>
  <si>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</si>
  <si>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</si>
  <si>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</si>
  <si>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</si>
  <si>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</si>
  <si>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</si>
  <si>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</si>
  <si>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</si>
  <si>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</si>
  <si>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</si>
  <si>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</si>
  <si>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</si>
  <si>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</si>
  <si>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</si>
  <si>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</si>
  <si>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</si>
  <si>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</si>
  <si>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</si>
  <si>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</si>
  <si>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</si>
  <si>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</si>
  <si>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</si>
  <si>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</si>
  <si>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</si>
  <si>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</si>
  <si>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</si>
  <si>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</si>
  <si>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</si>
  <si>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</si>
  <si>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</si>
  <si>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</si>
  <si>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</si>
  <si>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</si>
  <si>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</si>
  <si>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</si>
  <si>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</si>
  <si>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</si>
  <si>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</si>
  <si>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</si>
  <si>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</si>
  <si>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</si>
  <si>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</si>
  <si>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</si>
  <si>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</si>
  <si>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</si>
  <si>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</si>
  <si>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</si>
  <si>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</si>
  <si>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</si>
  <si>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</si>
  <si>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</si>
  <si>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</si>
  <si>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</si>
  <si>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</si>
  <si>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</si>
  <si>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</si>
  <si>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</si>
  <si>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</si>
  <si>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</si>
  <si>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</si>
  <si>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</si>
  <si>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</si>
  <si>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</si>
  <si>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</si>
  <si>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</si>
  <si>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</si>
  <si>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</si>
  <si>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</si>
  <si>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</si>
  <si>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</si>
  <si>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</si>
  <si>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</si>
  <si>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</si>
  <si>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</si>
  <si>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</si>
  <si>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</si>
  <si>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</si>
  <si>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</si>
  <si>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</si>
  <si>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</si>
  <si>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</si>
  <si>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</si>
  <si>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</si>
  <si>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</si>
  <si>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</si>
  <si>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</si>
  <si>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</si>
  <si>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</si>
  <si>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</si>
  <si>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</si>
  <si>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</si>
  <si>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</si>
  <si>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</si>
  <si>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</si>
  <si>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</si>
  <si>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</si>
  <si>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</si>
  <si>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</si>
  <si>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</si>
  <si>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</si>
  <si>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</si>
  <si>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</si>
  <si>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</si>
  <si>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</si>
  <si>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</si>
  <si>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</si>
  <si>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</si>
  <si>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</si>
  <si>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</si>
  <si>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</si>
  <si>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</si>
  <si>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</si>
  <si>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</si>
  <si>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</si>
  <si>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</si>
  <si>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</si>
  <si>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</si>
  <si>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</si>
  <si>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</si>
  <si>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</si>
  <si>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</si>
  <si>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</si>
  <si>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</si>
  <si>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</si>
  <si>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</si>
  <si>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</si>
  <si>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</si>
  <si>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</si>
  <si>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</si>
  <si>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</si>
  <si>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</si>
  <si>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</si>
  <si>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</si>
  <si>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</si>
  <si>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</si>
  <si>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</si>
  <si>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</si>
  <si>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</si>
  <si>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</si>
  <si>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</si>
  <si>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</si>
  <si>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</si>
  <si>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</si>
  <si>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</si>
  <si>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</si>
  <si>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</si>
  <si>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</si>
  <si>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</si>
  <si>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</si>
  <si>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</si>
  <si>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</si>
  <si>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</si>
  <si>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</si>
  <si>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</si>
  <si>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</si>
  <si>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</si>
  <si>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</si>
  <si>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</si>
  <si>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</si>
  <si>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</si>
  <si>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</si>
  <si>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</si>
  <si>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</si>
  <si>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</si>
  <si>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</si>
  <si>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</si>
  <si>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</si>
  <si>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</si>
  <si>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</si>
  <si>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</si>
  <si>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</si>
  <si>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</si>
  <si>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</si>
  <si>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</si>
  <si>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</si>
  <si>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</si>
  <si>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</si>
  <si>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</si>
  <si>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</si>
  <si>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</si>
  <si>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</si>
  <si>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</si>
  <si>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</si>
  <si>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</si>
  <si>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</si>
  <si>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</si>
  <si>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</si>
  <si>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</si>
  <si>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</si>
  <si>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</si>
  <si>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</si>
  <si>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</si>
  <si>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</si>
  <si>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</si>
  <si>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</si>
  <si>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</si>
  <si>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</si>
  <si>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</si>
  <si>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</si>
  <si>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</si>
  <si>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</si>
  <si>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</si>
  <si>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</si>
  <si>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</si>
  <si>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</si>
  <si>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</si>
  <si>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</si>
  <si>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</si>
  <si>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</si>
  <si>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</si>
  <si>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</si>
  <si>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</si>
  <si>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</si>
  <si>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</si>
  <si>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</si>
  <si>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</si>
  <si>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</si>
  <si>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</si>
  <si>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</si>
  <si>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</si>
  <si>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</si>
  <si>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</si>
  <si>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</si>
  <si>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</si>
  <si>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</si>
  <si>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</si>
  <si>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</si>
  <si>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</si>
  <si>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</si>
  <si>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</si>
  <si>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</si>
  <si>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</si>
  <si>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</si>
  <si>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</si>
  <si>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</si>
  <si>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</si>
  <si>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</si>
  <si>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</si>
  <si>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</si>
  <si>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</si>
  <si>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</si>
  <si>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</si>
  <si>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</si>
  <si>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</si>
  <si>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</si>
  <si>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</si>
  <si>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</si>
  <si>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</si>
  <si>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</si>
  <si>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</si>
  <si>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</si>
  <si>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</si>
  <si>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</si>
  <si>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</si>
  <si>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</si>
  <si>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</si>
  <si>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</si>
  <si>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</si>
  <si>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</si>
  <si>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</si>
  <si>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</si>
  <si>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</si>
  <si>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</si>
  <si>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</si>
  <si>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</si>
  <si>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</si>
  <si>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</si>
  <si>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</si>
  <si>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</si>
  <si>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</si>
  <si>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</si>
  <si>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</si>
  <si>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</si>
  <si>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</si>
  <si>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</si>
  <si>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</si>
  <si>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</si>
  <si>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</si>
  <si>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</si>
  <si>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</si>
  <si>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</si>
  <si>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</si>
  <si>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</si>
  <si>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</si>
  <si>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</si>
  <si>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</si>
  <si>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</si>
  <si>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</si>
  <si>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</si>
  <si>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</si>
  <si>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</si>
  <si>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</si>
  <si>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</si>
  <si>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</si>
  <si>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</si>
  <si>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</si>
  <si>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</si>
  <si>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</si>
  <si>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</si>
  <si>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</si>
  <si>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</si>
  <si>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</si>
  <si>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</si>
  <si>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</si>
  <si>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</si>
  <si>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</si>
  <si>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</si>
  <si>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</si>
  <si>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</si>
  <si>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</si>
  <si>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</si>
  <si>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</si>
  <si>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</si>
  <si>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</si>
  <si>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</si>
  <si>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</si>
  <si>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</si>
  <si>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</si>
  <si>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</si>
  <si>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</si>
  <si>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</si>
  <si>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</si>
  <si>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</si>
  <si>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</si>
  <si>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</si>
  <si>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</si>
  <si>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</si>
  <si>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</si>
  <si>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</si>
  <si>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</si>
  <si>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</si>
  <si>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</si>
  <si>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</si>
  <si>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</si>
  <si>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</si>
  <si>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</si>
  <si>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</si>
  <si>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</si>
  <si>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</si>
  <si>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</si>
  <si>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</si>
  <si>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</si>
  <si>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</si>
  <si>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</si>
  <si>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</si>
  <si>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</si>
  <si>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</si>
  <si>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</si>
  <si>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</si>
  <si>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</si>
  <si>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</si>
  <si>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</si>
  <si>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</si>
  <si>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</si>
  <si>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</si>
  <si>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</si>
  <si>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</si>
  <si>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</si>
  <si>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</si>
  <si>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</si>
  <si>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</si>
  <si>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</si>
  <si>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</si>
  <si>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</si>
  <si>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</si>
  <si>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</si>
  <si>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</si>
  <si>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</si>
  <si>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</si>
  <si>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</si>
  <si>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</si>
  <si>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</si>
  <si>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</si>
  <si>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</si>
  <si>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</si>
  <si>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</si>
  <si>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</si>
  <si>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</si>
  <si>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</si>
  <si>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</si>
  <si>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</si>
  <si>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</si>
  <si>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</si>
  <si>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</si>
  <si>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</si>
  <si>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</si>
  <si>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</si>
  <si>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</si>
  <si>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</si>
  <si>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</si>
  <si>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</si>
  <si>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</si>
  <si>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</si>
  <si>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</si>
  <si>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</si>
  <si>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</si>
  <si>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</si>
  <si>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</si>
  <si>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</si>
  <si>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</si>
  <si>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</si>
  <si>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</si>
  <si>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</si>
  <si>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</si>
  <si>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</si>
  <si>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</si>
  <si>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</si>
  <si>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</si>
  <si>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</si>
  <si>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</si>
  <si>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</si>
  <si>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</si>
  <si>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</si>
  <si>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</si>
  <si>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</si>
  <si>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</si>
  <si>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</si>
  <si>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</si>
  <si>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</si>
  <si>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</si>
  <si>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</si>
  <si>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</si>
  <si>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</si>
  <si>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</si>
  <si>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</si>
  <si>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</si>
  <si>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</si>
  <si>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</si>
  <si>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</si>
  <si>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</si>
  <si>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</si>
  <si>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</si>
  <si>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</si>
  <si>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</si>
  <si>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</si>
  <si>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</si>
  <si>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</si>
  <si>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</si>
  <si>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</si>
  <si>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</si>
  <si>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</si>
  <si>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</si>
  <si>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</si>
  <si>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</si>
  <si>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</si>
  <si>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</si>
  <si>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</si>
  <si>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</si>
  <si>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</si>
  <si>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</si>
  <si>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</si>
  <si>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</si>
  <si>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</si>
  <si>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</si>
  <si>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</si>
  <si>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</si>
  <si>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</si>
  <si>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</si>
  <si>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</si>
  <si>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</si>
  <si>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</si>
  <si>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</si>
  <si>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</si>
  <si>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</si>
  <si>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</si>
  <si>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</si>
  <si>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</si>
  <si>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</si>
  <si>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</si>
  <si>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</si>
  <si>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</si>
  <si>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</si>
  <si>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</si>
  <si>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</si>
  <si>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</si>
  <si>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</si>
  <si>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</si>
  <si>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</si>
  <si>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</si>
  <si>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</si>
  <si>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</si>
  <si>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</si>
  <si>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</si>
  <si>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</si>
  <si>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</si>
  <si>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</si>
  <si>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</si>
  <si>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</si>
  <si>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</si>
  <si>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</si>
  <si>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</si>
  <si>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</si>
  <si>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</si>
  <si>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</si>
  <si>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</si>
  <si>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</si>
  <si>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</si>
  <si>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</si>
  <si>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</si>
  <si>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</si>
  <si>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</si>
  <si>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</si>
  <si>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</si>
  <si>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</si>
  <si>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</si>
  <si>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</si>
  <si>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</si>
  <si>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</si>
  <si>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</si>
  <si>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</si>
  <si>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</si>
  <si>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</si>
  <si>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</si>
  <si>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</si>
  <si>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</si>
  <si>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</si>
  <si>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</si>
  <si>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</si>
  <si>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</si>
  <si>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</si>
  <si>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</si>
  <si>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</si>
  <si>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</si>
  <si>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</si>
  <si>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</si>
  <si>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</si>
  <si>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</si>
  <si>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</si>
  <si>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</si>
  <si>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</si>
  <si>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</si>
  <si>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</si>
  <si>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</si>
  <si>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</si>
  <si>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</si>
  <si>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</si>
  <si>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</si>
  <si>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</si>
  <si>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</si>
  <si>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</si>
  <si>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</si>
  <si>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</si>
  <si>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</si>
  <si>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</si>
  <si>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</si>
  <si>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</si>
  <si>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</si>
  <si>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</si>
  <si>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</si>
  <si>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</si>
  <si>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</si>
  <si>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</si>
  <si>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</si>
  <si>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</si>
  <si>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</si>
  <si>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</si>
  <si>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</si>
  <si>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</si>
  <si>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</si>
  <si>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</si>
  <si>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</si>
  <si>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</si>
  <si>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</si>
  <si>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</si>
  <si>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</si>
  <si>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</si>
  <si>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</si>
  <si>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</si>
  <si>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</si>
  <si>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</si>
  <si>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</si>
  <si>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</si>
  <si>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</si>
  <si>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</si>
  <si>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</si>
  <si>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</si>
  <si>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</si>
  <si>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</si>
  <si>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</si>
  <si>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</si>
  <si>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</si>
  <si>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</si>
  <si>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</si>
  <si>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</si>
  <si>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</si>
  <si>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</si>
  <si>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</si>
  <si>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</si>
  <si>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</si>
  <si>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</si>
  <si>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</si>
  <si>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</si>
  <si>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</si>
  <si>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</si>
  <si>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</si>
  <si>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</si>
  <si>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</si>
  <si>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</si>
  <si>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</si>
  <si>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</si>
  <si>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</si>
  <si>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</si>
  <si>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</si>
  <si>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</si>
  <si>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</si>
  <si>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</si>
  <si>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</si>
  <si>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</si>
  <si>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</si>
  <si>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</si>
  <si>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</si>
  <si>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</si>
  <si>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</si>
  <si>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</si>
  <si>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</si>
  <si>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</si>
  <si>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</si>
  <si>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</si>
  <si>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</si>
  <si>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</si>
  <si>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</si>
  <si>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</si>
  <si>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</si>
  <si>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</si>
  <si>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</si>
  <si>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</si>
  <si>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</si>
  <si>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</si>
  <si>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</si>
  <si>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</si>
  <si>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</si>
  <si>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</si>
  <si>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</si>
  <si>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</si>
  <si>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</si>
  <si>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</si>
  <si>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</si>
  <si>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</si>
  <si>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</si>
  <si>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</si>
  <si>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</si>
  <si>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</si>
  <si>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</si>
  <si>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</si>
  <si>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</si>
  <si>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</si>
  <si>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</si>
  <si>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</si>
  <si>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</si>
  <si>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</si>
  <si>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</si>
  <si>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</si>
  <si>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</si>
  <si>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</si>
  <si>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</si>
  <si>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</si>
  <si>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</si>
  <si>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</si>
  <si>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</si>
  <si>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</si>
  <si>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</si>
  <si>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</si>
  <si>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</si>
  <si>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</si>
  <si>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</si>
  <si>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</si>
  <si>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</si>
  <si>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</si>
  <si>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</si>
  <si>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</si>
  <si>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</si>
  <si>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</si>
  <si>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</si>
  <si>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</si>
  <si>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</si>
  <si>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</si>
  <si>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</si>
  <si>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</si>
  <si>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</si>
  <si>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</si>
  <si>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</si>
  <si>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</si>
  <si>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</si>
  <si>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</si>
  <si>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</si>
  <si>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</si>
  <si>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</si>
  <si>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</si>
  <si>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</si>
  <si>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</si>
  <si>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</si>
  <si>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</si>
  <si>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</si>
  <si>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</si>
  <si>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</si>
  <si>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</si>
  <si>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</si>
  <si>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</si>
  <si>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</si>
  <si>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</si>
  <si>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</si>
  <si>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</si>
  <si>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</si>
  <si>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</si>
  <si>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</si>
  <si>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</si>
  <si>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</si>
  <si>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</si>
  <si>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</si>
  <si>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</si>
  <si>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</si>
  <si>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</si>
  <si>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</si>
  <si>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</si>
  <si>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</si>
  <si>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</si>
  <si>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</si>
  <si>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</si>
  <si>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</si>
  <si>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</si>
  <si>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</si>
  <si>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</si>
  <si>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</si>
  <si>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</si>
  <si>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</si>
  <si>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</si>
  <si>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</si>
  <si>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</si>
  <si>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</si>
  <si>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</si>
  <si>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</si>
  <si>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</si>
  <si>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</si>
  <si>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</si>
  <si>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</si>
  <si>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</si>
  <si>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</si>
  <si>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</si>
  <si>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</si>
  <si>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</si>
  <si>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</si>
  <si>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</si>
  <si>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</si>
  <si>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</si>
  <si>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</si>
  <si>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</si>
  <si>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</si>
  <si>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</si>
  <si>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</si>
  <si>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</si>
  <si>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</si>
  <si>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</si>
  <si>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</si>
  <si>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</si>
  <si>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</si>
  <si>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</si>
  <si>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</si>
  <si>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</si>
  <si>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</si>
  <si>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</si>
  <si>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</si>
  <si>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</si>
  <si>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</si>
  <si>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</si>
  <si>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</si>
  <si>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</si>
  <si>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</si>
  <si>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</si>
  <si>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</si>
  <si>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</si>
  <si>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</si>
  <si>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</si>
  <si>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</si>
  <si>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</si>
  <si>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</si>
  <si>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</si>
  <si>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</si>
  <si>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</si>
  <si>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</si>
  <si>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</si>
  <si>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</si>
  <si>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</si>
  <si>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</si>
  <si>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</si>
  <si>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</si>
  <si>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</si>
  <si>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</si>
  <si>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</si>
  <si>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</si>
  <si>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</si>
  <si>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</si>
  <si>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</si>
  <si>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</si>
  <si>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</si>
  <si>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</si>
  <si>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</si>
  <si>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</si>
  <si>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</si>
  <si>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</si>
  <si>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</si>
  <si>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</si>
  <si>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</si>
  <si>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</si>
  <si>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</si>
  <si>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</si>
  <si>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</si>
  <si>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</si>
  <si>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</si>
  <si>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</si>
  <si>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</si>
  <si>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</si>
  <si>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</si>
  <si>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</si>
  <si>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</si>
  <si>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</si>
  <si>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</si>
  <si>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</si>
  <si>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</si>
  <si>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</si>
  <si>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</si>
  <si>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</si>
  <si>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</si>
  <si>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</si>
  <si>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</si>
  <si>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</si>
  <si>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</si>
  <si>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</si>
  <si>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</si>
  <si>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</si>
  <si>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</si>
  <si>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</si>
  <si>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</si>
  <si>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</si>
  <si>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</si>
  <si>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</si>
  <si>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</si>
  <si>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</si>
  <si>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</si>
  <si>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</si>
  <si>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</si>
  <si>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</si>
  <si>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</si>
  <si>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</si>
  <si>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</si>
  <si>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</si>
  <si>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</si>
  <si>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</si>
  <si>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</si>
  <si>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</si>
  <si>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</si>
  <si>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</si>
  <si>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</si>
  <si>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</si>
  <si>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</si>
  <si>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</si>
  <si>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</si>
  <si>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</si>
  <si>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</si>
  <si>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</si>
  <si>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</si>
  <si>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</si>
  <si>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</si>
  <si>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</si>
  <si>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</si>
  <si>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</si>
  <si>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</si>
  <si>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</si>
  <si>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</si>
  <si>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</si>
  <si>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</si>
  <si>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</si>
  <si>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</si>
  <si>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</si>
  <si>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</si>
  <si>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</si>
  <si>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</si>
  <si>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</si>
  <si>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</si>
  <si>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</si>
  <si>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</si>
  <si>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</si>
  <si>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</si>
  <si>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</si>
  <si>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</si>
  <si>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</si>
  <si>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</si>
  <si>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</si>
  <si>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</si>
  <si>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</si>
  <si>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</si>
  <si>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</si>
  <si>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</si>
  <si>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</si>
  <si>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</si>
  <si>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</si>
  <si>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</si>
  <si>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</si>
  <si>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</si>
  <si>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</si>
  <si>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</si>
  <si>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</si>
  <si>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</si>
  <si>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</si>
  <si>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</si>
  <si>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</si>
  <si>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</si>
  <si>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</si>
  <si>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ETA  35 km</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</si>
  <si>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</si>
  <si>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</si>
  <si>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</si>
  <si>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</si>
  <si>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</si>
  <si>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</si>
  <si>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</si>
  <si>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</si>
  <si>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TT-20251006-00615</t>
  </si>
  <si>
    <t xml:space="preserve">EM team at site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</si>
  <si>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</si>
  <si>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</si>
  <si>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</si>
  <si>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</si>
  <si>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</si>
  <si>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</si>
  <si>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 35 mins</t>
  </si>
  <si>
    <t>PCM-20251006-00001028</t>
  </si>
  <si>
    <t>team informed will update soon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</si>
</sst>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0" totalsRowShown="0" headerRowDxfId="64" dataDxfId="63" headerRowBorderDxfId="61" tableBorderDxfId="62">
  <autoFilter ref="A1:L121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5" totalsRowShown="0" headerRowDxfId="15" dataDxfId="14" headerRowBorderDxfId="12" tableBorderDxfId="13">
  <autoFilter ref="A1:L2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273.56438958333456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45936.512815509261</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45936.512815509261</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45936.512815509261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45936.512815509261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45936.512815509261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45936.512815509261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45936.512815509261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45936.512815509261</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45936.512815509261</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45936.512815509261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45936.512815509261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45936.512815509261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45936.512815509261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45936.512815509261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45936.512815509261</v>
      </c>
      <c r="H17" s="68"/>
      <c r="I17" s="73" t="str">
        <f>IFERROR(VLOOKUP(D17,DB!A:F,6,0),"")</f>
        <v/>
      </c>
      <c r="J17" s="73" t="str">
        <f>IFERROR(VLOOKUP(D17,DB!A:G,7,0),"")</f>
        <v/>
      </c>
      <c r="K17" s="69"/>
      <c r="L17" s="70" t="str">
        <f>IFERROR(VLOOKUP(D17,DB!A:I,9,0),"")</f>
        <v/>
      </c>
    </row>
    <row r="18" spans="1:12" ht="15" customHeight="1">
      <c r="A18" s="160"/>
      <c r="B18" s="161" t="str">
        <f>IFERROR(VLOOKUP(D18,DB!A:K,11,0),"")</f>
        <v/>
      </c>
      <c r="C18" s="161"/>
      <c r="D18" s="161"/>
      <c r="E18" s="162"/>
      <c r="F18" s="163"/>
      <c r="G18" s="164">
        <f ca="1">IFERROR(NOW()-F18,"")</f>
        <v>45936.512815162037</v>
      </c>
      <c r="H18" s="163"/>
      <c r="I18" s="161" t="str">
        <f>IFERROR(VLOOKUP(D18,DB!A:F,6,0),"")</f>
        <v/>
      </c>
      <c r="J18" s="73" t="str">
        <f>IFERROR(VLOOKUP(D18,DB!A:G,7,0),"")</f>
        <v/>
      </c>
      <c r="K18" s="165"/>
      <c r="L18" s="166" t="str">
        <f>IFERROR(VLOOKUP(D18,DB!A:I,9,0),"")</f>
        <v/>
      </c>
    </row>
    <row r="19" spans="1:12" ht="15" customHeight="1">
      <c r="A19" s="160"/>
      <c r="B19" s="161" t="str">
        <f>IFERROR(VLOOKUP(D19,DB!A:K,11,0),"")</f>
        <v/>
      </c>
      <c r="C19" s="161"/>
      <c r="D19" s="161"/>
      <c r="E19" s="162"/>
      <c r="F19" s="163"/>
      <c r="G19" s="164">
        <f ca="1">IFERROR(NOW()-F19,"")</f>
        <v>45936.512815162037</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45936.512815162037</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45936.512815162037</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45936.512815162037</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45936.512815162037</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45936.512815162037</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45936.512815162037</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45936.512815162037</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45936.512815162037</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45936.512815162037</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45936.512815162037</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45936.512815162037</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45936.512815162037</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45936.512815162037</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45936.512815162037</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45936.512815162037</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45936.512815162037</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45936.512815162037</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45936.512815162037</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45936.512815162037</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45936.512815162037</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45936.512815162037</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45936.512815162037</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45936.512815162037</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45936.512815162037</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45936.512815162037</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45936.512815162037</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45936.512815162037</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45936.512815162037</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45936.512815162037</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45936.512815162037</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45936.512815162037</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45936.512815162037</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45936.512815162037</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45936.512815162037</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45936.512815162037</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45936.512815162037</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45936.512815162037</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45936.512815162037</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45936.512815162037</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45936.512815162037</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45936.512815162037</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45936.512815162037</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45936.512815162037</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45936.512815162037</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45936.512815162037</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45936.512815162037</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45936.512815162037</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45936.512815162037</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45936.512815162037</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45936.512815162037</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45936.512815162037</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45936.512815162037</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45936.512815162037</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45936.512815162037</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45936.512815162037</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45936.512815162037</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45936.512815162037</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45936.512815162037</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45936.512815162037</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45936.512815162037</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45936.512815162037</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45936.512815162037</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45936.512815162037</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45936.512815162037</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45936.512815162037</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45936.512815162037</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45936.512815162037</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45936.512815162037</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45936.512815162037</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45936.512815162037</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45936.512815162037</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45936.512815162037</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45936.512815162037</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45936.512815162037</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45936.512815162037</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45936.512815162037</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45936.512815162037</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45936.512815162037</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45936.512815162037</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45936.512815162037</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45936.512815162037</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45936.512815162037</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45936.512815162037</v>
      </c>
      <c r="H102" s="163"/>
      <c r="I102" s="161" t="str">
        <f>IFERROR(VLOOKUP(D102,DB!A:F,6,0),"")</f>
        <v/>
      </c>
      <c r="J102" s="73" t="str">
        <f>IFERROR(VLOOKUP(D102,DB!A:G,7,0),"")</f>
        <v/>
      </c>
      <c r="K102" s="165"/>
      <c r="L102" s="166" t="str">
        <f>IFERROR(VLOOKUP(D102,DB!A:I,9,0),"")</f>
        <v/>
      </c>
    </row>
    <row r="103" spans="1:12" ht="15" customHeight="1">
      <c r="A103" s="160"/>
      <c r="B103" s="161" t="str">
        <f>IFERROR(VLOOKUP(D103,DB!A:K,11,0),"")</f>
        <v/>
      </c>
      <c r="C103" s="161"/>
      <c r="D103" s="161"/>
      <c r="E103" s="162"/>
      <c r="F103" s="163"/>
      <c r="G103" s="164">
        <f ca="1">IFERROR(NOW()-F103,"")</f>
        <v>45936.512815162037</v>
      </c>
      <c r="H103" s="163"/>
      <c r="I103" s="161" t="str">
        <f>IFERROR(VLOOKUP(D103,DB!A:F,6,0),"")</f>
        <v/>
      </c>
      <c r="J103" s="73" t="str">
        <f>IFERROR(VLOOKUP(D103,DB!A:G,7,0),"")</f>
        <v/>
      </c>
      <c r="K103" s="165"/>
      <c r="L103" s="166" t="str">
        <f>IFERROR(VLOOKUP(D103,DB!A:I,9,0),"")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129.78573182870605</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111.51297719907598</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2</v>
      </c>
      <c r="D5" s="18" t="s">
        <v>16299</v>
      </c>
      <c r="E5" s="100" t="s">
        <v>38964</v>
      </c>
      <c r="F5" s="132">
        <v>45936.478807870371</v>
      </c>
      <c r="G5" s="133">
        <f ca="1">IFERROR(NOW()-F5,"-")</f>
        <v>3.4007291666057426E-2</v>
      </c>
      <c r="H5" s="132">
        <v>45936.468391203707</v>
      </c>
      <c r="I5" s="18" t="str">
        <f>IFERROR(VLOOKUP(D5,DB!A:F,6,0),"")</f>
        <v>SCECO</v>
      </c>
      <c r="J5" s="18" t="str">
        <f>IFERROR(VLOOKUP(D5,DB!A:G,7,0),"")</f>
        <v>Dead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45936.512815162037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45936.512815162037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45936.512815162037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45936.512815162037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45936.512815162037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45936.512815162037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45936.512815162037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45936.512815162037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45936.512815162037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45936.512815162037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45936.512815162037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45936.512815162037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45936.512815162037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45936.512815162037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45936.512815162037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45936.512815162037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45936.512815162037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45936.512815162037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45936.512815162037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45936.512815162037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45936.512815162037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45936.512815162037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45936.512815162037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45936.512815162037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45936.512815162037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45936.512815162037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45936.512815162037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45936.512815162037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45936.512815162037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45936.512815162037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45936.512815162037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45936.512815162037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45936.512815162037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45936.512815162037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45936.512815162037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45936.512815162037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45936.512815162037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45936.512815162037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45936.512815162037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45936.512815162037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45936.512815162037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45936.512815162037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45936.512815162037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45936.512815162037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45936.512815162037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45936.512815162037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45936.512815162037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45936.512815162037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45936.512815162037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45936.512815162037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45936.512815162037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45936.512815162037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45936.512815162037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45936.512815162037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45936.512815162037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45936.512815162037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45936.512815162037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45936.512815162037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45936.512815162037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45936.512815162037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45936.512815162037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45936.512815162037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45936.512815162037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45936.512815162037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45936.512815162037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45936.512815162037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45936.512815162037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45936.512815162037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45936.512815162037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45936.512815162037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45936.512815162037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45936.512815162037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45936.512815162037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45936.512815162037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45936.512815162037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45936.512815162037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45936.512815162037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45936.512815162037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45936.512815162037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45936.512815162037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45936.512815162037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45936.512815162037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45936.512815162037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45936.512815162037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45936.512815162037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45936.512815162037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45936.512815162037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45936.512815162037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45936.512815162037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45936.512815162037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45936.512815162037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45936.512815162037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45936.512815162037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45936.512815162037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45936.512815162037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45936.512815162037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45936.512815162037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45936.512815162037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45936.512815162037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45936.512815162037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45936.512815162037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45936.512815162037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45936.512815162037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45936.512815162037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45936.512815162037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45936.512815162037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45936.512815162037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45936.512815162037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45936.512815162037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45936.512815162037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45936.512815162037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45936.512815162037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45936.512815162037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45936.512815162037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45936.512815162037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45936.512815162037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45936.512815162037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45936.512815162037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45936.512815162037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45936.512815162037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45936.512815162037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45936.512815162037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45936.512815162037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45936.512815162037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45936.512815162037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45936.512815162037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45936.512815162037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45936.512815162037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45936.512815162037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45936.512815162037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45936.512815162037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45936.512815162037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45936.512815162037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45936.512815162037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45936.512815162037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45936.512815162037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45936.512815162037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45936.512815162037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45936.512815162037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45936.512815162037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45936.512815162037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45936.512815162037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45936.512815162037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45936.512815162037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45936.512815162037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45936.512815162037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45936.512815162037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45936.512815162037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45936.512815162037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45936.512815162037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45936.512815162037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45936.512815162037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45936.512815162037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45936.512815162037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45936.512815162037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45936.512815162037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45936.512815162037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45936.512815162037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45936.512815162037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45936.512815162037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45936.512815162037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45936.512815162037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45936.512815162037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45936.512815162037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45936.512815162037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45936.512815162037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45936.512815162037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45936.512815162037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45936.512815162037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45936.512815162037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45936.512815162037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45936.512815162037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45936.512815162037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45936.512815162037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45936.512815162037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45936.512815162037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45936.512815162037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45936.512815162037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45936.512815162037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45936.512815162037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45936.512815162037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45936.512815162037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45936.512815162037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45936.512815162037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45936.512815162037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45936.512815162037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45936.512815162037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45936.512815162037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45936.512815162037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45936.512815162037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45936.512815162037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45936.512815162037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45936.512815162037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45936.512815162037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45936.512815162037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45936.512815162037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45936.512815162037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45936.512815162037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45936.512815162037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45936.512815162037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45936.512815162037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45936.512815162037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45936.512815162037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45936.512815162037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45936.512815162037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45936.512815162037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45936.512815162037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45936.512815162037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45936.512815162037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45936.512815162037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45936.512815162037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45936.512815162037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45936.512815162037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45936.512815162037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45936.512815162037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45936.512815162037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45936.512815162037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45936.512815162037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45936.512815162037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45936.512815162037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45936.512815162037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45936.512815162037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45936.512815162037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45936.512815162037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45936.512815162037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45936.512815162037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45936.512815162037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45936.512815162037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45936.512815162037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45936.512815162037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45936.512815162037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45936.512815162037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45936.512815162037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45936.512815162037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45936.512815162037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45936.512815162037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45936.512815162037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45936.512815162037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45936.512815162037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45936.512815162037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45936.512815162037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45936.512815162037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45936.512815162037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45936.512815162037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45936.512815162037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45936.512815162037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45936.512815162037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45936.512815162037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45936.512815162037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45936.512815162037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45936.512815162037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45936.512815162037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45936.512815162037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45936.512815162037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45936.512815162037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45936.512815162037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45936.512815162037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0"/>
  <sheetViews>
    <sheetView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3" ca="1" si="0">IFERROR(NOW()-F2,"-")</f>
        <v>45936.512815509261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45936.512815509261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45936.512815509261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45936.512815509261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45936.512815509261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45936.512815509261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45936.512815509261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45936.512815509261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45936.512815509261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45936.512815509261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45936.512815509261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45936.512815509261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45936.512815509261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45936.512815509261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45936.512815509261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45936.512815509261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45936.512815509261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45936.512815509261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45936.512815509261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45936.512815509261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45936.512815509261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45936.512815509261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45936.512815509261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45936.512815509261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45936.512815509261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45936.512815509261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45936.512815509261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45936.512815509261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45936.512815509261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45936.512815509261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45936.512815509261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45936.512815509261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45936.512815509261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45936.512815509261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45936.512815509261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45936.512815509261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45936.512815509261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45936.512815509261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45936.512815509261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45936.512815509261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45936.512815509261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45936.512815509261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ref="G44:G107" ca="1" si="1">IFERROR(NOW()-F44,"-")</f>
        <v>45936.512815509261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45936.512815509261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45936.512815509261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45936.512815509261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45936.512815509261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45936.512815509261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45936.512815509261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45936.512815509261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45936.512815509261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45936.512815509261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45936.512815509261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45936.512815509261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45936.512815509261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45936.512815509261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45936.512815509261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45936.512815509261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45936.512815509261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45936.512815509261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45936.512815509261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45936.512815509261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45936.512815509261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45936.512815509261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45936.512815509261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45936.512815509261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45936.512815509261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45936.512815509261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45936.512815509261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45936.512815509261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45936.512815509261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45936.512815509261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45936.512815509261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45936.512815509261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45936.512815509261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45936.512815509261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45936.512815509261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45936.512815509261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45936.512815509261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45936.512815509261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45936.512815509261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45936.512815509261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45936.512815509261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45936.512815509261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45936.512815509261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45936.512815509261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45936.512815509261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45936.512815509261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45936.512815509261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45936.512815509261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45936.512815509261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45936.512815509261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45936.512815509261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45936.512815509261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45936.512815509261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45936.512815509261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45936.512815509261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45936.512815509261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45936.512815509261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45936.512815509261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45936.512815509261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45936.512815509261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45936.512815509261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45936.512815509261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45936.512815509261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45936.512815509261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ref="G108:G171" ca="1" si="2">IFERROR(NOW()-F108,"-")</f>
        <v>45936.512815509261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45936.512815509261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45936.512815509261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45936.512815509261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45936.512815509261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45936.512815509261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45936.512815509261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45936.512815509261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45936.512815509261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45936.512815509261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45936.512815509261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45936.512815509261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45936.512815509261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45936.512815509261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45936.512815509261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45936.512815509261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45936.512815509261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45936.512815509261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45936.512815509261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45936.512815509261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45936.512815509261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45936.512815509261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45936.512815509261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45936.512815509261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45936.512815509261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45936.512815509261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45936.512815509261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45936.512815509261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45936.512815509261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45936.512815509261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45936.512815509261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45936.512815509261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45936.512815509261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45936.512815509261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45936.512815509261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45936.512815509261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45936.512815509261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45936.512815509261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45936.512815509261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45936.512815509261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45936.512815509261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45936.512815509261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45936.512815509261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45936.512815509261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45936.512815509261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45936.512815509261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45936.512815509261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45936.512815509261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45936.512815509261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45936.512815509261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45936.512815509261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45936.512815509261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45936.512815509261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45936.512815509261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45936.512815509261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45936.512815509261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45936.512815509261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45936.512815509261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45936.512815509261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45936.512815509261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45936.512815509261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45936.512815509261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45936.512815509261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45936.512815509261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ref="G172:G235" ca="1" si="3">IFERROR(NOW()-F172,"-")</f>
        <v>45936.512815509261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45936.512815509261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45936.512815509261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45936.512815509261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45936.512815509261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45936.512815509261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45936.512815509261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45936.512815509261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45936.512815509261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45936.512815509261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45936.512815509261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45936.512815509261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45936.512815509261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45936.512815509261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45936.512815509261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45936.512815509261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45936.512815509261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45936.512815509261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45936.512815509261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45936.512815509261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45936.512815509261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45936.512815509261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45936.512815509261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45936.512815509261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45936.512815509261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45936.512815509261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45936.512815509261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45936.512815509261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45936.512815509261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45936.512815509261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45936.512815509261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45936.512815509261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45936.512815509261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45936.512815509261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45936.512815509261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45936.512815509261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45936.512815509261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45936.512815509261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45936.512815509261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45936.512815509261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45936.512815509261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45936.512815509261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45936.512815509261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45936.512815509261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45936.512815509261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45936.512815509261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45936.512815509261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45936.512815509261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45936.512815509261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45936.512815509261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45936.512815509261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45936.512815509261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45936.512815509261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45936.512815509261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45936.512815509261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45936.512815509261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45936.512815509261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45936.512815509261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45936.512815509261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45936.512815509261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45936.512815509261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45936.512815509261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45936.512815509261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45936.512815509261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ref="G236:G299" ca="1" si="4">IFERROR(NOW()-F236,"-")</f>
        <v>45936.512815509261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45936.512815509261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45936.512815509261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45936.512815509261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45936.512815509261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45936.512815509261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45936.512815509261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45936.512815509261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45936.512815509261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45936.512815509261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45936.512815509261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45936.512815509261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45936.512815509261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45936.512815509261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45936.512815509261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45936.512815509261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45936.512815509261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45936.512815509261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45936.512815509261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45936.512815509261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45936.512815509261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45936.512815509261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45936.512815509261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45936.512815509261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45936.512815509261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45936.512815509261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45936.512815509261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45936.512815509261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45936.512815509261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45936.512815509261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45936.512815509261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45936.512815509261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45936.512815509261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45936.512815509261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45936.512815509261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45936.512815509261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45936.512815509261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45936.512815509261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45936.512815509261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45936.512815509261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45936.512815509261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45936.512815509261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45936.512815509261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45936.512815509261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45936.512815509261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45936.512815509261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45936.512815509261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45936.512815509261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45936.512815509261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45936.512815509261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45936.512815509261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45936.512815509261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45936.512815509261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45936.512815509261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45936.512815509261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45936.512815509261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45936.512815509261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45936.512815509261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45936.512815509261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45936.512815509261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45936.512815509261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45936.512815509261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45936.512815509261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45936.512815509261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ref="G300:G363" ca="1" si="5">IFERROR(NOW()-F300,"-")</f>
        <v>45936.512815509261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45936.512815509261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45936.512815509261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45936.512815509261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45936.512815509261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45936.512815509261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45936.512815509261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45936.512815509261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45936.512815509261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45936.512815509261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45936.512815509261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45936.512815509261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45936.512815509261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45936.512815509261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45936.512815509261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45936.512815509261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45936.512815509261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45936.512815509261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45936.512815509261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45936.512815509261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45936.512815509261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45936.512815509261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45936.512815509261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45936.512815509261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45936.512815509261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45936.512815509261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45936.512815509261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45936.512815509261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45936.512815509261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45936.512815509261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45936.512815509261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45936.512815509261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45936.512815509261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45936.512815509261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45936.512815509261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45936.512815509261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45936.512815509261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45936.512815509261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45936.512815509261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45936.512815509261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45936.512815509261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45936.512815509261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45936.512815509261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45936.512815509261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45936.512815509261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45936.512815509261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45936.512815509261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45936.512815509261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45936.512815509261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45936.512815509261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45936.512815509261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45936.512815509261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45936.512815509261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45936.512815509261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45936.512815509261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45936.512815509261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45936.512815509261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45936.512815509261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45936.512815509261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45936.512815509261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45936.512815509261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45936.512815509261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45936.512815509261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45936.512815509261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ref="G364:G427" ca="1" si="6">IFERROR(NOW()-F364,"-")</f>
        <v>45936.512815509261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45936.512815509261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45936.512815509261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45936.512815509261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45936.512815509261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45936.512815509261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45936.512815509261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45936.512815509261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45936.512815509261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45936.512815509261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45936.512815509261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45936.512815509261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45936.512815509261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45936.512815509261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45936.512815509261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45936.512815509261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45936.512815509261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45936.512815509261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45936.512815509261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45936.512815509261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45936.512815509261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45936.512815509261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45936.512815509261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45936.512815509261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45936.512815509261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45936.512815509261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45936.512815509261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45936.512815509261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45936.512815509261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45936.512815509261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45936.512815509261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45936.512815509261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45936.512815509261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45936.512815509261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45936.512815509261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45936.512815509261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45936.512815509261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45936.512815509261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45936.512815509261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45936.512815509261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45936.512815509261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45936.512815509261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45936.512815509261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45936.512815509261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45936.512815509261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45936.512815509261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45936.512815509261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45936.512815509261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45936.512815509261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45936.512815509261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45936.512815509261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45936.512815509261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45936.512815509261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45936.512815509261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45936.512815509261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45936.512815509261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45936.512815509261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45936.512815509261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45936.512815509261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45936.512815509261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45936.512815509261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45936.512815509261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45936.512815509261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45936.512815509261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ref="G428:G491" ca="1" si="7">IFERROR(NOW()-F428,"-")</f>
        <v>45936.512815509261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45936.512815509261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45936.512815509261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45936.512815509261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45936.512815509261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45936.512815509261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45936.512815509261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45936.512815509261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45936.512815509261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45936.512815509261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45936.512815509261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45936.512815509261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45936.512815509261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45936.512815509261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45936.512815509261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45936.512815509261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45936.512815509261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45936.512815509261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45936.512815509261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45936.512815509261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45936.512815509261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45936.512815509261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45936.512815509261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45936.512815509261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45936.512815509261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45936.512815509261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45936.512815509261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45936.512815509261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45936.512815509261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45936.512815509261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45936.512815509261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45936.512815509261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45936.512815509261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45936.512815509261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45936.512815509261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45936.512815509261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45936.512815509261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45936.512815509261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45936.512815509261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45936.512815509261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45936.512815509261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45936.512815509261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45936.512815509261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45936.512815509261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45936.512815509261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45936.512815509261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45936.512815509261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45936.512815509261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45936.512815509261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45936.512815509261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45936.512815509261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45936.512815509261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45936.512815509261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45936.512815509261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45936.512815509261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45936.512815509261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45936.512815509261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45936.512815509261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45936.512815509261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45936.512815509261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45936.512815509261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45936.512815509261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45936.512815509261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45936.512815509261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ref="G492:G555" ca="1" si="8">IFERROR(NOW()-F492,"-")</f>
        <v>45936.512815509261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45936.512815509261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45936.512815509261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45936.512815509261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45936.512815509261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45936.512815509261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45936.512815509261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45936.512815509261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45936.512815509261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45936.512815509261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45936.512815509261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45936.512815509261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45936.512815509261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45936.512815509261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45936.512815509261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45936.512815509261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45936.512815509261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45936.512815509261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45936.512815509261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45936.512815509261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45936.512815509261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45936.512815509261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45936.512815509261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45936.512815509261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45936.512815509261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45936.512815509261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45936.512815509261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45936.512815509261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45936.512815509261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45936.512815509261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45936.512815509261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45936.512815509261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45936.512815509261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45936.512815509261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45936.512815509261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45936.512815509261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45936.512815509261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45936.512815509261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45936.512815509261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45936.512815509261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45936.512815509261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45936.512815509261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45936.512815509261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45936.512815509261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45936.512815509261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45936.512815509261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45936.512815509261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45936.512815509261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45936.512815509261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45936.512815509261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45936.512815509261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45936.512815509261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45936.512815509261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45936.512815509261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45936.512815509261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45936.512815509261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45936.512815509261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45936.512815509261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45936.512815509261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45936.512815509261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45936.512815509261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45936.512815509261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45936.512815509261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45936.512815509261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ref="G556:G619" ca="1" si="9">IFERROR(NOW()-F556,"-")</f>
        <v>45936.512815509261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45936.512815509261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45936.512815509261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45936.512815509261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45936.512815509261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45936.512815509261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45936.512815509261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45936.512815509261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45936.512815509261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45936.512815509261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45936.512815509261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45936.512815509261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45936.512815509261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45936.512815509261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45936.512815509261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45936.512815509261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45936.512815509261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45936.512815509261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45936.512815509261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45936.512815509261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45936.512815509261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45936.512815509261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45936.512815509261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45936.512815509261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45936.512815509261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45936.512815509261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45936.512815509261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45936.512815509261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45936.512815509261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45936.512815509261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45936.512815509261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45936.512815509261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45936.512815509261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45936.512815509261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45936.512815509261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45936.512815509261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45936.512815509261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45936.512815509261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45936.512815509261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45936.512815509261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45936.512815509261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45936.512815509261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45936.512815509261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45936.512815509261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45936.512815509261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45936.512815509261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45936.512815509261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45936.512815509261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45936.512815509261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45936.512815509261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45936.512815509261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45936.512815509261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45936.512815509261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45936.512815509261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45936.512815509261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45936.512815509261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45936.512815509261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45936.512815509261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45936.512815509261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45936.512815509261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45936.512815509261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45936.512815509261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45936.512815509261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45936.512815509261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ref="G620:G683" ca="1" si="10">IFERROR(NOW()-F620,"-")</f>
        <v>45936.512815509261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45936.512815509261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45936.512815509261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45936.512815509261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45936.512815509261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45936.512815509261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45936.512815509261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45936.512815509261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45936.512815509261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45936.512815509261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45936.512815509261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45936.512815509261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45936.512815509261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45936.512815509261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45936.512815509261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45936.512815509261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45936.512815509261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45936.512815509261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45936.512815509261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45936.512815509261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45936.512815509261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45936.512815509261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45936.512815509261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45936.512815509261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45936.512815509261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45936.512815509261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45936.512815509261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45936.512815509261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45936.512815509261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45936.512815509261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45936.512815509261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45936.512815509261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45936.512815509261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45936.512815509261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45936.512815509261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45936.512815509261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45936.512815509261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45936.512815509261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45936.512815509261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45936.512815509261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45936.512815509261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45936.512815509261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45936.512815509261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45936.512815509261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45936.512815509261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45936.512815509261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45936.512815509261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45936.512815509261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45936.512815509261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45936.512815509261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45936.512815509261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45936.512815509261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45936.512815509261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45936.512815509261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45936.512815509261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45936.512815509261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45936.512815509261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45936.512815509261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45936.512815509261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45936.512815509261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45936.512815509261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45936.512815509261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45936.512815509261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45936.512815509261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ref="G684:G747" ca="1" si="11">IFERROR(NOW()-F684,"-")</f>
        <v>45936.512815509261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45936.512815509261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45936.512815509261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45936.512815509261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45936.512815509261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45936.512815509261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45936.512815509261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45936.512815509261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45936.512815509261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45936.512815509261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45936.512815509261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45936.512815509261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45936.512815509261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45936.512815509261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45936.512815509261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45936.512815509261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45936.512815509261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45936.512815509261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45936.512815509261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45936.512815509261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45936.512815509261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45936.512815509261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45936.512815509261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45936.512815509261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45936.512815509261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45936.512815509261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45936.512815509261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45936.512815509261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45936.512815509261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45936.512815509261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45936.512815509261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45936.512815509261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45936.512815509261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45936.512815509261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45936.512815509261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45936.512815509261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45936.512815509261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45936.512815509261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45936.512815509261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45936.512815509261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45936.512815509261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45936.512815509261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45936.512815509261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45936.512815509261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45936.512815509261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45936.512815509261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45936.512815509261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45936.512815509261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45936.512815509261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45936.512815509261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45936.512815509261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45936.512815509261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45936.512815509261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45936.512815509261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45936.512815509261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45936.512815509261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45936.512815509261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45936.512815509261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45936.512815509261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45936.512815509261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45936.512815509261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45936.512815509261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45936.512815509261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45936.512815509261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ref="G748:G811" ca="1" si="12">IFERROR(NOW()-F748,"-")</f>
        <v>45936.512815509261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45936.512815509261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45936.512815509261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45936.512815509261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45936.512815509261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45936.512815509261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45936.512815509261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45936.512815509261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45936.512815509261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45936.512815509261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45936.512815509261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45936.512815509261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45936.512815509261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45936.512815509261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45936.512815509261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45936.512815509261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45936.512815509261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45936.512815509261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45936.512815509261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45936.512815509261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45936.512815509261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45936.512815509261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45936.512815509261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45936.512815509261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45936.512815509261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45936.512815509261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45936.512815509261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45936.512815509261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45936.512815509261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45936.512815509261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45936.512815509261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45936.512815509261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45936.512815509261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45936.512815509261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45936.512815509261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45936.512815509261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45936.512815509261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45936.512815509261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45936.512815509261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45936.512815509261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45936.512815509261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45936.512815509261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45936.512815509261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45936.512815509261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45936.512815509261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45936.512815509261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45936.512815509261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45936.512815509261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45936.512815509261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45936.512815509261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45936.512815509261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45936.512815509261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45936.512815509261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45936.512815509261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45936.512815509261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45936.512815509261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45936.512815509261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45936.512815509261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45936.512815509261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45936.512815509261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45936.512815509261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45936.512815509261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45936.512815509261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45936.512815509261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ref="G812:G875" ca="1" si="13">IFERROR(NOW()-F812,"-")</f>
        <v>45936.512815509261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45936.512815509261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45936.512815509261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45936.512815509261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45936.512815509261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45936.512815509261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45936.512815509261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45936.512815509261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45936.512815509261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45936.512815509261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45936.512815509261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45936.512815509261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45936.512815509261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45936.512815509261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45936.512815509261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45936.512815509261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45936.512815509261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45936.512815509261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45936.512815509261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45936.512815509261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45936.512815509261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45936.512815509261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45936.512815509261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45936.512815509261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45936.512815509261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45936.512815509261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45936.512815509261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45936.512815509261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45936.512815509261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45936.512815509261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45936.512815509261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45936.512815509261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45936.512815509261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45936.512815509261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45936.512815509261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45936.512815509261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45936.512815509261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45936.512815509261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45936.512815509261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45936.512815509261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45936.512815509261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45936.512815509261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45936.512815509261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45936.512815509261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45936.512815509261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45936.512815509261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45936.512815509261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45936.512815509261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45936.512815509261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45936.512815509261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45936.512815509261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45936.512815509261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45936.512815509261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45936.512815509261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45936.512815509261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45936.512815509261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45936.512815509261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45936.512815509261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45936.512815509261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45936.512815509261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45936.512815509261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45936.512815509261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45936.512815509261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45936.512815509261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ref="G876:G939" ca="1" si="14">IFERROR(NOW()-F876,"-")</f>
        <v>45936.512815509261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45936.512815509261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45936.512815509261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45936.512815509261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45936.512815509261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45936.512815509261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45936.512815509261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45936.512815509261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45936.512815509261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45936.512815509261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45936.512815509261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45936.512815509261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45936.512815509261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45936.512815509261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45936.512815509261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45936.512815509261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45936.512815509261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45936.512815509261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45936.512815509261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45936.512815509261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45936.512815509261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45936.512815509261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45936.512815509261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45936.512815509261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45936.512815509261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45936.512815509261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45936.512815509261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45936.512815509261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45936.512815509261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45936.512815509261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45936.512815509261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45936.512815509261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45936.512815509261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45936.512815509261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45936.512815509261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45936.512815509261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45936.512815509261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45936.512815509261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45936.512815509261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45936.512815509261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45936.512815509261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45936.512815509261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45936.512815509261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45936.512815509261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45936.512815509261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45936.512815509261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45936.512815509261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45936.512815509261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45936.512815509261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45936.512815509261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45936.512815509261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45936.512815509261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45936.512815509261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45936.512815509261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45936.512815509261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45936.512815509261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45936.512815509261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45936.512815509261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45936.512815509261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45936.512815509261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45936.512815509261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45936.512815509261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45936.512815509261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45936.512815509261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ref="G940:G1003" ca="1" si="15">IFERROR(NOW()-F940,"-")</f>
        <v>45936.512815509261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45936.512815509261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45936.512815509261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45936.512815509261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45936.512815509261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45936.512815509261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45936.512815509261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45936.512815509261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45936.512815509261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45936.512815509261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45936.512815509261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45936.512815509261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45936.512815509261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45936.512815509261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45936.512815509261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45936.512815509261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45936.512815509261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45936.512815509261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45936.512815509261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45936.512815509261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45936.512815509261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45936.512815509261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45936.512815509261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45936.512815509261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45936.512815509261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45936.512815509261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45936.512815509261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45936.512815509261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45936.512815509261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45936.512815509261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45936.512815509261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45936.512815509261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45936.512815509261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45936.512815509261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45936.512815509261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45936.512815509261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45936.512815509261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45936.512815509261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45936.512815509261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45936.512815509261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45936.512815509261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45936.512815509261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45936.512815509261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45936.512815509261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45936.512815509261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45936.512815509261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45936.512815509261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45936.512815509261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45936.512815509261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45936.512815509261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45936.512815509261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45936.512815509261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45936.512815509261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45936.512815509261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45936.512815509261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45936.512815509261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45936.512815509261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45936.512815509261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45936.512815509261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45936.512815509261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45936.512815509261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45936.512815509261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45936.512815509261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45936.512815509261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ref="G1004:G1067" ca="1" si="16">IFERROR(NOW()-F1004,"-")</f>
        <v>45936.512815509261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45936.512815509261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45936.512815509261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45936.512815509261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45936.512815509261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45936.512815509261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45936.512815509261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45936.512815509261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45936.512815509261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45936.512815509261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45936.512815509261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45936.512815509261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45936.512815509261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45936.512815509261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45936.512815509261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45936.512815509261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45936.512815509261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45936.512815509261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45936.512815509261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45936.512815509261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45936.512815509261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45936.512815509261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45936.512815509261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45936.512815509261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45936.512815509261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45936.512815509261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45936.512815509261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45936.512815509261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45936.512815509261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45936.512815509261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45936.512815509261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45936.512815509261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45936.512815509261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45936.512815509261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45936.512815509261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45936.512815509261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45936.512815509261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45936.512815509261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45936.512815509261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45936.512815509261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45936.512815509261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45936.512815509261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45936.512815509261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45936.512815509261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45936.512815509261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45936.512815509261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45936.512815509261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45936.512815509261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45936.512815509261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45936.512815509261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45936.512815509261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45936.512815509261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45936.512815509261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45936.512815509261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45936.512815509261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45936.512815509261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45936.512815509261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45936.512815509261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45936.512815509261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45936.512815509261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45936.512815509261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45936.512815509261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45936.512815509261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45936.512815509261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ref="G1068:G1131" ca="1" si="17">IFERROR(NOW()-F1068,"-")</f>
        <v>45936.512815509261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45936.512815509261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45936.512815509261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45936.512815509261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45936.512815509261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45936.512815509261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45936.512815509261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45936.512815509261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45936.512815509261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45936.512815509261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45936.512815509261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45936.512815509261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45936.512815509261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45936.512815509261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45936.512815509261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45936.512815509261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45936.512815509261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45936.512815509261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45936.512815509261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45936.512815509261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45936.512815509261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45936.512815509261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45936.512815509261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45936.512815509261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45936.512815509261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45936.512815509261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45936.512815509261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45936.512815509261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45936.512815509261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45936.512815509261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45936.512815509261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45936.512815509261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45936.512815509261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45936.512815509261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45936.512815509261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45936.512815509261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45936.512815509261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45936.512815509261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45936.512815509261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45936.512815509261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45936.512815509261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45936.512815509261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45936.512815509261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45936.512815509261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45936.512815509261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45936.512815509261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45936.512815509261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45936.512815509261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45936.512815509261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45936.512815509261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45936.512815509261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45936.512815509261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45936.512815509261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45936.512815509261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45936.512815509261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45936.512815509261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45936.512815509261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45936.512815509261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45936.512815509261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45936.512815509261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45936.512815509261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45936.512815509261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45936.512815509261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45936.512815509261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ref="G1132:G1195" ca="1" si="18">IFERROR(NOW()-F1132,"-")</f>
        <v>45936.512815509261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45936.512815509261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45936.512815509261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45936.512815509261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45936.512815509261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45936.512815509261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45936.512815509261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45936.512815509261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45936.512815509261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45936.512815509261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45936.512815509261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45936.512815509261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45936.512815509261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45936.512815509261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45936.512815509261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45936.512815509261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45936.512815509261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45936.512815509261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45936.512815509261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45936.512815509261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45936.512815509261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45936.512815509261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45936.512815509261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45936.512815509261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45936.512815509261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45936.512815509261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45936.512815509261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45936.512815509261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45936.512815509261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45936.512815509261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45936.512815509261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45936.512815509261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45936.512815509261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45936.512815509261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45936.512815509261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45936.512815509261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45936.512815509261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45936.512815509261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45936.512815509261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45936.512815509261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45936.512815509261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45936.512815509261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45936.512815509261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45936.512815509261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45936.512815509261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45936.512815509261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45936.512815509261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45936.512815509261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45936.512815509261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45936.512815509261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45936.512815509261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45936.512815509261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45936.512815509261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45936.512815509261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45936.512815509261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45936.512815509261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45936.512815509261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45936.512815509261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45936.512815509261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45936.512815509261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45936.512815509261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45936.512815509261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45936.512815509261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45936.512815509261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ref="G1196:G1210" ca="1" si="19">IFERROR(NOW()-F1196,"-")</f>
        <v>45936.512815509261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45936.512815509261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45936.512815509261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45936.512815509261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45936.512815509261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45936.512815509261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45936.512815509261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45936.512815509261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45936.512815509261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45936.512815509261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45936.512815509261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45936.512815509261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45936.512815509261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45936.512815509261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45936.512815509261</v>
      </c>
      <c r="H1210" s="22"/>
      <c r="I1210" s="19" t="str">
        <f>IFERROR(VLOOKUP(D1210,DB!A:F,6,0),"")</f>
        <v/>
      </c>
      <c r="J1210" s="18" t="str">
        <f>IFERROR(VLOOKUP(D1210,DB!A:G,7,0),"")</f>
        <v/>
      </c>
      <c r="K1210" s="50"/>
      <c r="L1210" s="23" t="str">
        <f>IFERROR(VLOOKUP(D1210,DB!A:I,9,0),"")</f>
        <v/>
      </c>
    </row>
  </sheetData>
  <dataValidations count="2">
    <dataValidation allowBlank="1" showInputMessage="1" showErrorMessage="1" sqref="E1" xr:uid="{5914219A-CB83-432D-936A-CC0CB6F3982A}"/>
    <dataValidation type="list" allowBlank="1" showInputMessage="1" showErrorMessage="1" sqref="E2:E121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233.03209756944125</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1.355870717590733</v>
      </c>
      <c r="H3" s="113">
        <v>45935.07104166667</v>
      </c>
      <c r="I3" s="110" t="str">
        <f>IFERROR(VLOOKUP(D3,DB!A:F,6,0),"")</f>
        <v>Generator-SG</v>
      </c>
      <c r="J3" s="110" t="str">
        <f>IFERROR(VLOOKUP(D3,DB!A:G,7,0),"")</f>
        <v>Good</v>
      </c>
      <c r="K3" s="115" t="s">
        <v>39055</v>
      </c>
      <c r="L3" s="107" t="str">
        <f>IFERROR(VLOOKUP(D3,DB!A:I,9,0),"")</f>
        <v>Latis</v>
      </c>
    </row>
    <row r="4" spans="1:16" ht="15" customHeight="1">
      <c r="A4" s="141"/>
      <c r="B4" s="142" t="str">
        <f>IFERROR(VLOOKUP(D4,DB!A:K,11,0),"")</f>
        <v/>
      </c>
      <c r="C4" s="143"/>
      <c r="D4" s="144"/>
      <c r="E4" s="145"/>
      <c r="F4" s="146"/>
      <c r="G4" s="147">
        <f ca="1">IFERROR(NOW()-F4,"")</f>
        <v>45936.512815162037</v>
      </c>
      <c r="H4" s="146"/>
      <c r="I4" s="142" t="str">
        <f>IFERROR(VLOOKUP(D4,DB!A:F,6,0),"")</f>
        <v/>
      </c>
      <c r="J4" s="142" t="str">
        <f>IFERROR(VLOOKUP(D4,DB!A:G,7,0),"")</f>
        <v/>
      </c>
      <c r="K4" s="149"/>
      <c r="L4" s="150" t="str">
        <f>IFERROR(VLOOKUP(D4,DB!A:I,9,0),"")</f>
        <v/>
      </c>
    </row>
    <row r="5" spans="1:16" ht="15" customHeight="1">
      <c r="A5" s="141"/>
      <c r="B5" s="142" t="str">
        <f>IFERROR(VLOOKUP(D5,DB!A:K,11,0),"")</f>
        <v/>
      </c>
      <c r="C5" s="143"/>
      <c r="D5" s="144"/>
      <c r="E5" s="145"/>
      <c r="F5" s="146"/>
      <c r="G5" s="147">
        <f ca="1">IFERROR(NOW()-F5,"")</f>
        <v>45936.512815162037</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45936.512815162037</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45936.512815162037</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45936.512815162037</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45936.512815162037</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45936.512815162037</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45936.512815162037</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45936.512815162037</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45936.512815162037</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45936.512815162037</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45936.512815162037</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45936.512815162037</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45936.512815162037</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45936.512815162037</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45936.512815162037</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45936.512815162037</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45936.512815162037</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45936.512815162037</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45936.512815162037</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45936.512815162037</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45936.512815162037</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45936.512815162037</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45936.512815162037</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45936.512815162037</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45936.512815162037</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45936.512815162037</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45936.512815162037</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45936.512815162037</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45936.512815162037</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45936.512815162037</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45936.512815162037</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45936.512815162037</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45936.512815162037</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45936.512815162037</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45936.512815162037</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45936.512815162037</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7">
        <f ca="1">IFERROR(NOW()-F41,"")</f>
        <v>45936.512815162037</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45936.512815162037</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45936.512815162037</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45936.512815162037</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45936.512815162037</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45936.512815162037</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45936.512815162037</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45936.512815162037</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45936.512815162037</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45936.512815162037</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45936.512815162037</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45936.512815162037</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45936.512815162037</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45936.512815162037</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45936.512815162037</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45936.512815162037</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45936.512815162037</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45936.512815162037</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45936.512815162037</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45936.512815162037</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45936.512815162037</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45936.512815162037</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45936.512815162037</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45936.512815162037</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45936.512815162037</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45936.512815162037</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45936.512815162037</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45936.512815162037</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45936.512815162037</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45936.512815162037</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45936.512815162037</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45936.512815162037</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45936.512815162037</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45936.512815162037</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45936.512815162037</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45936.512815162037</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45936.512815162037</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45936.512815162037</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45936.512815162037</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45936.512815162037</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45936.512815162037</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45936.512815162037</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45936.512815162037</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45936.512815162037</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45936.512815162037</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45936.512815162037</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45936.512815162037</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45936.512815162037</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45936.512815162037</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45936.512815162037</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45936.512815162037</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45936.512815162037</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45936.512815162037</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45936.512815162037</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45936.512815162037</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45936.512815162037</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45936.512815162037</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45936.512815162037</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45936.512815162037</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45936.512815162037</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45936.512815162037</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45936.512815162037</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45936.512815162037</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45936.512815162037</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45936.512815162037</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45936.512815162037</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45936.512815162037</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45936.512815162037</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45936.512815162037</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45936.512815162037</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45936.512815162037</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45936.512815162037</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45936.512815162037</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45936.512815162037</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45936.512815162037</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45936.512815162037</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45936.512815162037</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45936.512815162037</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45936.512815162037</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45936.512815162037</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45936.512815162037</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45936.512815162037</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45936.512815162037</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45936.512815162037</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45936.512815162037</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45936.512815162037</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45936.512815162037</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45936.512815162037</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45936.512815162037</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45936.512815162037</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45936.512815162037</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45936.512815162037</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45936.512815162037</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45936.512815162037</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45936.512815162037</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45936.512815162037</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45936.512815162037</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45936.512815162037</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45936.512815162037</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45936.512815162037</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45936.512815162037</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45936.512815162037</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45936.512815162037</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45936.512815162037</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45936.512815162037</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45936.512815162037</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45936.512815162037</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45936.512815162037</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45936.512815162037</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45936.512815162037</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45936.512815162037</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45936.512815162037</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45936.512815162037</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45936.512815162037</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45936.512815162037</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45936.512815162037</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45936.512815162037</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45936.512815162037</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45936.512815162037</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45936.512815162037</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45936.512815162037</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45936.512815162037</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45936.512815162037</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45936.512815162037</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45936.512815162037</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45936.512815162037</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45936.512815162037</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45936.512815162037</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45936.512815162037</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45936.512815162037</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45936.512815162037</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45936.512815162037</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45936.512815162037</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45936.512815162037</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45936.512815162037</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45936.512815162037</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45936.512815162037</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45936.512815162037</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45936.512815162037</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45936.512815162037</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45936.512815162037</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45936.512815162037</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45936.512815162037</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45936.512815162037</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45936.512815162037</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45936.512815162037</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45936.512815162037</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45936.512815162037</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45936.512815162037</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45936.512815162037</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45936.512815162037</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45936.512815162037</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45936.512815162037</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45936.512815162037</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45936.512815162037</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45936.512815162037</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45936.512815162037</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45936.512815162037</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45936.512815162037</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45936.512815162037</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45936.512815162037</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45936.512815162037</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45936.512815162037</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45936.512815162037</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45936.512815162037</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45936.512815162037</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45936.512815162037</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45936.512815162037</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45936.512815162037</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45936.512815162037</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45936.512815162037</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45936.512815162037</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45936.512815162037</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45936.512815162037</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45936.512815162037</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45936.512815162037</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45936.512815162037</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45936.512815162037</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45936.512815162037</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45936.512815162037</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45936.512815162037</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45936.512815162037</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45936.512815162037</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45936.512815162037</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45936.512815162037</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45936.512815162037</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45936.512815162037</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45936.512815162037</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45936.512815162037</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45936.512815162037</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45936.512815162037</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45936.512815162037</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45936.512815162037</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45936.512815162037</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45936.512815162037</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45936.512815162037</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45936.512815162037</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45936.512815162037</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45936.512815162037</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45936.512815162037</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45936.512815162037</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45936.512815162037</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45936.512815162037</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45936.512815162037</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45936.512815162037</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45936.512815162037</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45936.512815162037</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45936.512815162037</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45936.512815162037</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45936.512815162037</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45936.512815162037</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45936.512815162037</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45936.512815162037</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45936.512815162037</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45936.512815162037</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45936.512815162037</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45936.512815162037</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45936.512815162037</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45936.512815162037</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45936.512815162037</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45936.512815162037</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45936.512815162037</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45936.512815162037</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45936.512815162037</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45936.512815162037</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45936.512815162037</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45936.512815162037</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45936.512815162037</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45936.512815162037</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45936.512815162037</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45936.512815162037</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45936.512815162037</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45936.512815162037</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45936.512815162037</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45936.512815162037</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45936.512815162037</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45936.512815162037</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45936.512815162037</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45936.512815162037</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45936.512815162037</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45936.512815162037</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45936.512815162037</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45936.512815162037</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45936.512815162037</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45936.512815162037</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45936.512815162037</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45936.512815162037</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45936.512815162037</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45936.512815162037</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45936.512815162037</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45936.512815162037</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45936.512815162037</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45936.512815162037</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45936.512815162037</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45936.512815162037</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45936.512815162037</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45936.512815162037</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45936.512815162037</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45936.512815162037</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45936.512815162037</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45936.512815162037</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45936.512815162037</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45936.512815162037</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45936.512815162037</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45936.512815162037</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45936.512815162037</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45936.512815162037</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45936.512815162037</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45936.512815162037</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45936.512815162037</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45936.512815162037</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45936.512815162037</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45936.512815162037</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45936.512815162037</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45936.512815162037</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45936.512815162037</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45936.512815162037</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45936.512815162037</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45936.512815162037</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45936.512815162037</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45936.512815162037</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45936.512815162037</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45936.512815162037</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45936.512815162037</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45936.512815162037</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45936.512815162037</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45936.512815162037</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45936.512815162037</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45936.512815162037</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45936.512815162037</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45936.512815162037</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45936.512815162037</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45936.512815162037</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45936.512815162037</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45936.512815162037</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45936.512815162037</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45936.512815162037</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45936.512815162037</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45936.512815162037</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45936.512815162037</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45936.512815162037</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45936.512815162037</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45936.512815162037</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45936.512815162037</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45936.512815162037</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45936.512815162037</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45936.512815162037</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45936.512815162037</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45936.512815162037</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45936.512815162037</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45936.512815162037</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45936.512815162037</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45936.512815162037</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45936.512815162037</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45936.512815162037</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45936.512815162037</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45936.512815162037</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45936.512815162037</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45936.512815162037</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45936.512815162037</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45936.512815162037</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45936.512815162037</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45936.512815162037</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45936.512815162037</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45936.512815162037</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45936.512815162037</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45936.512815162037</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45936.512815162037</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45936.512815162037</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45936.512815162037</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45936.512815162037</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45936.512815162037</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45936.512815162037</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45936.512815162037</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45936.512815162037</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45936.512815162037</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45936.512815162037</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45936.512815162037</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45936.512815162037</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45936.512815162037</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45936.512815162037</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45936.512815162037</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45936.512815162037</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45936.512815162037</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45936.512815162037</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45936.512815162037</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45936.512815162037</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45936.512815162037</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45936.512815162037</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45936.512815162037</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45936.512815162037</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45936.512815162037</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45936.512815162037</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45936.512815162037</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45936.512815162037</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45936.512815162037</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45936.512815162037</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45936.512815162037</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45936.512815162037</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45936.512815162037</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45936.512815162037</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45936.512815162037</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45936.512815162037</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45936.512815162037</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45936.512815162037</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45936.512815162037</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45936.512815162037</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45936.512815162037</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45936.512815162037</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45936.512815162037</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45936.512815162037</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45936.512815162037</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45936.512815162037</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45936.512815162037</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45936.512815162037</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45936.512815162037</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45936.512815162037</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45936.512815162037</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45936.512815162037</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45936.512815162037</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45936.512815162037</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45936.512815162037</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45936.512815162037</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45936.512815162037</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45936.512815162037</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45936.512815162037</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45936.512815162037</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45936.512815162037</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45936.512815162037</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45936.512815162037</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45936.512815162037</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45936.512815162037</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45936.512815162037</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45936.512815162037</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45936.512815162037</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45936.512815162037</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45936.512815162037</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45936.512815162037</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45936.512815162037</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45936.512815162037</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45936.512815162037</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45936.512815162037</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45936.512815162037</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45936.512815162037</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45936.512815162037</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45936.512815162037</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45936.512815162037</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45936.512815162037</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45936.512815162037</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45936.512815162037</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45936.512815162037</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45936.512815162037</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45936.512815162037</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45936.512815162037</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45936.512815162037</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45936.512815162037</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45936.512815162037</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45936.512815162037</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45936.512815162037</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45936.512815162037</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45936.512815162037</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45936.512815162037</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45936.512815162037</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45936.512815162037</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45936.512815162037</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45936.512815162037</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45936.512815162037</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45936.512815162037</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45936.512815162037</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45936.512815162037</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45936.512815162037</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45936.512815162037</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45936.512815162037</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45936.512815162037</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45936.512815162037</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45936.512815162037</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45936.512815162037</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45936.512815162037</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45936.512815162037</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45936.512815162037</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45936.512815162037</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45936.512815162037</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45936.512815162037</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45936.512815162037</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45936.512815162037</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45936.512815162037</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45936.512815162037</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45936.512815162037</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45936.512815162037</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45936.512815162037</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45936.512815162037</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45936.512815162037</v>
      </c>
      <c r="H492" s="146"/>
      <c r="I492" s="142" t="str">
        <f>IFERROR(VLOOKUP(D492,DB!A:F,6,0),"")</f>
        <v/>
      </c>
      <c r="J492" s="142" t="str">
        <f>IFERROR(VLOOKUP(D492,DB!A:G,7,0),"")</f>
        <v/>
      </c>
      <c r="K492" s="149"/>
      <c r="L492" s="150" t="str">
        <f>IFERROR(VLOOKUP(D492,DB!A:I,9,0),"")</f>
        <v/>
      </c>
    </row>
    <row r="493" spans="1:12" ht="15" customHeight="1">
      <c r="A493" s="141"/>
      <c r="B493" s="142" t="str">
        <f>IFERROR(VLOOKUP(D493,DB!A:K,11,0),"")</f>
        <v/>
      </c>
      <c r="C493" s="143"/>
      <c r="D493" s="144"/>
      <c r="E493" s="145"/>
      <c r="F493" s="146"/>
      <c r="G493" s="148">
        <f ca="1">IFERROR(NOW()-F493,"")</f>
        <v>45936.512815162037</v>
      </c>
      <c r="H493" s="146"/>
      <c r="I493" s="142" t="str">
        <f>IFERROR(VLOOKUP(D493,DB!A:F,6,0),"")</f>
        <v/>
      </c>
      <c r="J493" s="142" t="str">
        <f>IFERROR(VLOOKUP(D493,DB!A:G,7,0),"")</f>
        <v/>
      </c>
      <c r="K493" s="149"/>
      <c r="L493" s="150" t="str">
        <f>IFERROR(VLOOKUP(D493,DB!A:I,9,0),"")</f>
        <v/>
      </c>
    </row>
    <row r="494" spans="1:12" ht="15" customHeight="1">
      <c r="A494" s="151"/>
      <c r="B494" s="152" t="str">
        <f>IFERROR(VLOOKUP(D494,DB!A:K,11,0),"")</f>
        <v/>
      </c>
      <c r="C494" s="153"/>
      <c r="D494" s="154"/>
      <c r="E494" s="155"/>
      <c r="F494" s="156"/>
      <c r="G494" s="157">
        <f ca="1">IFERROR(NOW()-F494,"")</f>
        <v>45936.512815162037</v>
      </c>
      <c r="H494" s="156"/>
      <c r="I494" s="152" t="str">
        <f>IFERROR(VLOOKUP(D494,DB!A:F,6,0),"")</f>
        <v/>
      </c>
      <c r="J494" s="152" t="str">
        <f>IFERROR(VLOOKUP(D494,DB!A:G,7,0),"")</f>
        <v/>
      </c>
      <c r="K494" s="158"/>
      <c r="L494" s="159"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39056</v>
      </c>
      <c r="B2" s="37" t="str">
        <f>IFERROR(VLOOKUP(D2,DB!A:K,11,0),"")</f>
        <v>R5</v>
      </c>
      <c r="C2" s="37">
        <v>3</v>
      </c>
      <c r="D2" s="37" t="s">
        <v>36000</v>
      </c>
      <c r="E2" s="37" t="s">
        <v>38964</v>
      </c>
      <c r="F2" s="38">
        <v>45891.832060185188</v>
      </c>
      <c r="G2" s="39">
        <f t="shared" ref="G2" ca="1" si="0">IFERROR(NOW()-F2,"-")</f>
        <v>44.680755324072379</v>
      </c>
      <c r="H2" s="38">
        <v>45891.790393518517</v>
      </c>
      <c r="I2" s="37" t="str">
        <f>IFERROR(VLOOKUP(D2,DB!A:F,6,0),"")</f>
        <v>Generator-SG</v>
      </c>
      <c r="J2" s="37" t="str">
        <f>IFERROR(VLOOKUP(D2,DB!A:G,7,0),"")</f>
        <v>Vandalized</v>
      </c>
      <c r="K2" s="37" t="s">
        <v>39057</v>
      </c>
      <c r="L2" s="37" t="str">
        <f>IFERROR(VLOOKUP(D2,DB!A:I,9,0),"")</f>
        <v>Latis</v>
      </c>
      <c r="M2" s="136"/>
    </row>
    <row r="3" spans="1:13" ht="30.75">
      <c r="A3" s="37" t="s">
        <v>39058</v>
      </c>
      <c r="B3" s="37" t="str">
        <f>IFERROR(VLOOKUP(D3,DB!A:K,11,0),"")</f>
        <v>R5</v>
      </c>
      <c r="C3" s="37">
        <v>1</v>
      </c>
      <c r="D3" s="37" t="s">
        <v>31295</v>
      </c>
      <c r="E3" s="37" t="s">
        <v>39043</v>
      </c>
      <c r="F3" s="38">
        <v>45926.188877314817</v>
      </c>
      <c r="G3" s="39">
        <f ca="1">IFERROR(NOW()-F3,"-")</f>
        <v>10.323937847220805</v>
      </c>
      <c r="H3" s="38">
        <v>45926.158159722225</v>
      </c>
      <c r="I3" s="37" t="str">
        <f>IFERROR(VLOOKUP(D3,DB!A:F,6,0),"")</f>
        <v>SCECO</v>
      </c>
      <c r="J3" s="37" t="str">
        <f>IFERROR(VLOOKUP(D3,DB!A:G,7,0),"")</f>
        <v>Good</v>
      </c>
      <c r="K3" s="37" t="s">
        <v>39059</v>
      </c>
      <c r="L3" s="37" t="str">
        <f>IFERROR(VLOOKUP(D3,DB!A:I,9,0),"")</f>
        <v>Latis</v>
      </c>
      <c r="M3" s="136"/>
    </row>
    <row r="4" spans="1:13" ht="15">
      <c r="A4" s="37" t="s">
        <v>39060</v>
      </c>
      <c r="B4" s="37" t="str">
        <f>IFERROR(VLOOKUP(D4,DB!A:K,11,0),"")</f>
        <v>R5</v>
      </c>
      <c r="C4" s="37">
        <v>1</v>
      </c>
      <c r="D4" s="37" t="s">
        <v>36120</v>
      </c>
      <c r="E4" s="37" t="s">
        <v>38964</v>
      </c>
      <c r="F4" s="38" t="s">
        <v>24</v>
      </c>
      <c r="G4" s="39" t="str">
        <f ca="1">IFERROR(NOW()-F4,"-")</f>
        <v>-</v>
      </c>
      <c r="H4" s="38">
        <v>45936.458819444444</v>
      </c>
      <c r="I4" s="37" t="str">
        <f>IFERROR(VLOOKUP(D4,DB!A:F,6,0),"")</f>
        <v>Generator-SG</v>
      </c>
      <c r="J4" s="37" t="str">
        <f>IFERROR(VLOOKUP(D4,DB!A:G,7,0),"")</f>
        <v>Dead</v>
      </c>
      <c r="K4" s="37" t="s">
        <v>39061</v>
      </c>
      <c r="L4" s="37" t="str">
        <f>IFERROR(VLOOKUP(D4,DB!A:I,9,0),"")</f>
        <v>Latis</v>
      </c>
      <c r="M4" s="136"/>
    </row>
    <row r="5" spans="1:13" ht="15">
      <c r="A5" s="37"/>
      <c r="B5" s="37" t="str">
        <f>IFERROR(VLOOKUP(D5,DB!A:K,11,0),"")</f>
        <v/>
      </c>
      <c r="C5" s="37"/>
      <c r="D5" s="37"/>
      <c r="E5" s="37"/>
      <c r="F5" s="38"/>
      <c r="G5" s="39">
        <f ca="1">IFERROR(NOW()-F5,"-")</f>
        <v>45936.512815162037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45936.512815162037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45936.512815162037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45936.512815162037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45936.512815162037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45936.512815162037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45936.512815162037</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45936.512815162037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45936.512815162037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45936.512815162037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45936.512815162037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45936.512815162037</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45936.512815162037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45936.512815162037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45936.512815162037</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45936.512815162037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45936.512815162037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45936.512815162037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45936.512815162037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45936.512815162037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45936.512815162037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45936.512815162037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45936.512815162037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45936.512815162037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45936.512815162037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45936.512815162037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45936.512815162037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45936.512815162037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45936.512815162037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45936.512815162037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45936.512815162037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45936.512815162037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45936.512815162037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45936.512815162037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45936.512815162037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45936.512815162037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45936.512815162037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45936.512815162037</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45936.512815162037</v>
      </c>
      <c r="H43" s="134"/>
      <c r="I43" s="92" t="str">
        <f>IFERROR(VLOOKUP(D43,DB!A:F,6,0),"")</f>
        <v/>
      </c>
      <c r="J43" s="92" t="str">
        <f>IFERROR(VLOOKUP(D43,DB!A:G,7,0),"")</f>
        <v/>
      </c>
      <c r="K43" s="92"/>
      <c r="L43" s="92" t="str">
        <f>IFERROR(VLOOKUP(D43,DB!A:I,9,0),"")</f>
        <v/>
      </c>
      <c r="M43" s="136"/>
    </row>
    <row r="44" spans="1:13" ht="15">
      <c r="A44" s="92"/>
      <c r="B44" s="92" t="str">
        <f>IFERROR(VLOOKUP(D44,DB!A:K,11,0),"")</f>
        <v/>
      </c>
      <c r="C44" s="92"/>
      <c r="D44" s="92"/>
      <c r="E44" s="92"/>
      <c r="F44" s="134"/>
      <c r="G44" s="135">
        <f ca="1">IFERROR(NOW()-F44,"-")</f>
        <v>45936.512815162037</v>
      </c>
      <c r="H44" s="134"/>
      <c r="I44" s="92" t="str">
        <f>IFERROR(VLOOKUP(D44,DB!A:F,6,0),"")</f>
        <v/>
      </c>
      <c r="J44" s="92" t="str">
        <f>IFERROR(VLOOKUP(D44,DB!A:G,7,0),"")</f>
        <v/>
      </c>
      <c r="K44" s="92"/>
      <c r="L44" s="92" t="str">
        <f>IFERROR(VLOOKUP(D44,DB!A:I,9,0),"")</f>
        <v/>
      </c>
    </row>
    <row r="45" spans="1:13" ht="15">
      <c r="A45" s="37"/>
      <c r="B45" s="37" t="str">
        <f>IFERROR(VLOOKUP(D45,DB!A:K,11,0),"")</f>
        <v/>
      </c>
      <c r="C45" s="37"/>
      <c r="D45" s="37"/>
      <c r="E45" s="37"/>
      <c r="F45" s="38"/>
      <c r="G45" s="39">
        <f ca="1">IFERROR(NOW()-F45,"-")</f>
        <v>45936.512815162037</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45936.512815162037</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45936.512815162037</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45936.512815162037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45936.512815162037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45936.512815162037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45936.512815162037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45936.512815162037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45936.512815162037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45936.512815162037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45936.512815162037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45936.512815162037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45936.512815162037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45936.512815162037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45936.512815162037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45936.512815162037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45936.512815162037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45936.512815162037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45936.512815162037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45936.512815162037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45936.512815162037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45936.512815162037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45936.512815162037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45936.512815162037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45936.512815162037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45936.512815162037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45936.512815162037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45936.512815162037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45936.512815162037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45936.512815162037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45936.512815162037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45936.512815162037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45936.512815162037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45936.512815162037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45936.512815162037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45936.512815162037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45936.512815162037</v>
      </c>
      <c r="H81" s="38"/>
      <c r="I81" s="37" t="str">
        <f>IFERROR(VLOOKUP(D81,DB!A:F,6,0),"")</f>
        <v/>
      </c>
      <c r="J81" s="37" t="str">
        <f>IFERROR(VLOOKUP(D81,DB!A:G,7,0),"")</f>
        <v/>
      </c>
      <c r="K81" s="37"/>
      <c r="L81" s="37" t="str">
        <f>IFERROR(VLOOKUP(D81,DB!A:I,9,0),"")</f>
        <v/>
      </c>
    </row>
    <row r="82" spans="1:12" ht="15">
      <c r="A82" s="92"/>
      <c r="B82" s="92" t="str">
        <f>IFERROR(VLOOKUP(D82,DB!A:K,11,0),"")</f>
        <v/>
      </c>
      <c r="C82" s="92"/>
      <c r="D82" s="92"/>
      <c r="E82" s="92"/>
      <c r="F82" s="134"/>
      <c r="G82" s="135">
        <f ca="1">IFERROR(NOW()-F82,"-")</f>
        <v>45936.512815162037</v>
      </c>
      <c r="H82" s="134"/>
      <c r="I82" s="92" t="str">
        <f>IFERROR(VLOOKUP(D82,DB!A:F,6,0),"")</f>
        <v/>
      </c>
      <c r="J82" s="92" t="str">
        <f>IFERROR(VLOOKUP(D82,DB!A:G,7,0),"")</f>
        <v/>
      </c>
      <c r="K82" s="92"/>
      <c r="L82" s="92" t="str">
        <f>IFERROR(VLOOKUP(D82,DB!A:I,9,0),"")</f>
        <v/>
      </c>
    </row>
    <row r="83" spans="1:12" ht="15">
      <c r="A83" s="37"/>
      <c r="B83" s="37" t="str">
        <f>IFERROR(VLOOKUP(D83,DB!A:K,11,0),"")</f>
        <v/>
      </c>
      <c r="C83" s="37"/>
      <c r="D83" s="37"/>
      <c r="E83" s="37"/>
      <c r="F83" s="38"/>
      <c r="G83" s="39">
        <f ca="1">IFERROR(NOW()-F83,"-")</f>
        <v>45936.512815162037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45936.512815162037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45936.512815162037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45936.512815162037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45936.512815162037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45936.512815162037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45936.512815162037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45936.512815162037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45936.512815162037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45936.512815162037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45936.512815162037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45936.512815162037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45936.512815162037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45936.512815162037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45936.512815162037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45936.512815162037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45936.512815162037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45936.512815162037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45936.512815162037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45936.512815162037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45936.512815162037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45936.512815162037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45936.512815162037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45936.512815162037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45936.512815162037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45936.512815162037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45936.512815162037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45936.512815162037</v>
      </c>
      <c r="H110" s="38"/>
      <c r="I110" s="37" t="str">
        <f>IFERROR(VLOOKUP(D110,DB!A:F,6,0),"")</f>
        <v/>
      </c>
      <c r="J110" s="37" t="str">
        <f>IFERROR(VLOOKUP(D110,DB!A:G,7,0),"")</f>
        <v/>
      </c>
      <c r="K110" s="37"/>
      <c r="L110" s="37" t="str">
        <f>IFERROR(VLOOKUP(D110,DB!A:I,9,0),"")</f>
        <v/>
      </c>
    </row>
    <row r="111" spans="1:12" ht="15">
      <c r="A111" s="92"/>
      <c r="B111" s="92" t="str">
        <f>IFERROR(VLOOKUP(D111,DB!A:K,11,0),"")</f>
        <v/>
      </c>
      <c r="C111" s="92"/>
      <c r="D111" s="92"/>
      <c r="E111" s="92"/>
      <c r="F111" s="134"/>
      <c r="G111" s="135">
        <f ca="1">IFERROR(NOW()-F111,"-")</f>
        <v>45936.512815162037</v>
      </c>
      <c r="H111" s="134"/>
      <c r="I111" s="92" t="str">
        <f>IFERROR(VLOOKUP(D111,DB!A:F,6,0),"")</f>
        <v/>
      </c>
      <c r="J111" s="92" t="str">
        <f>IFERROR(VLOOKUP(D111,DB!A:G,7,0),"")</f>
        <v/>
      </c>
      <c r="K111" s="92"/>
      <c r="L111" s="92" t="str">
        <f>IFERROR(VLOOKUP(D111,DB!A:I,9,0),"")</f>
        <v/>
      </c>
    </row>
    <row r="112" spans="1:12" ht="15">
      <c r="A112" s="37"/>
      <c r="B112" s="37" t="str">
        <f>IFERROR(VLOOKUP(D112,DB!A:K,11,0),"")</f>
        <v/>
      </c>
      <c r="C112" s="37"/>
      <c r="D112" s="37"/>
      <c r="E112" s="37"/>
      <c r="F112" s="38"/>
      <c r="G112" s="39">
        <f ca="1">IFERROR(NOW()-F112,"-")</f>
        <v>45936.512815162037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45936.512815162037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45936.512815162037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45936.512815162037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45936.512815162037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45936.512815162037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45936.512815162037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45936.512815162037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45936.512815162037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45936.512815162037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45936.512815162037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45936.512815162037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45936.512815162037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45936.512815162037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45936.512815162037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45936.512815162037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45936.512815162037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45936.512815162037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45936.512815162037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45936.512815162037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45936.512815162037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45936.512815162037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45936.512815162037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45936.512815162037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45936.512815162037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45936.512815162037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45936.512815162037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45936.512815162037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45936.512815162037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45936.512815162037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45936.512815162037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45936.512815162037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45936.512815162037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45936.512815162037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45936.512815162037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45936.512815162037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45936.512815162037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45936.512815162037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45936.512815162037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45936.512815162037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45936.512815162037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45936.512815162037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45936.512815162037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45936.512815162037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45936.512815162037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45936.512815162037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45936.512815162037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45936.512815162037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45936.512815162037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45936.512815162037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45936.512815162037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45936.512815162037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45936.512815162037</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45936.512815162037</v>
      </c>
      <c r="H165" s="134"/>
      <c r="I165" s="92" t="str">
        <f>IFERROR(VLOOKUP(D165,DB!A:F,6,0),"")</f>
        <v/>
      </c>
      <c r="J165" s="92" t="str">
        <f>IFERROR(VLOOKUP(D165,DB!A:G,7,0),"")</f>
        <v/>
      </c>
      <c r="K165" s="92"/>
      <c r="L165" s="92" t="str">
        <f>IFERROR(VLOOKUP(D165,DB!A:I,9,0),"")</f>
        <v/>
      </c>
    </row>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2" ht="15"/>
    <row r="443" ht="15"/>
    <row r="444" ht="15"/>
    <row r="445" ht="15"/>
    <row r="446" ht="15"/>
    <row r="447" ht="15"/>
    <row r="448" ht="15"/>
    <row r="449"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0" ht="15"/>
    <row r="491" ht="15"/>
    <row r="492" ht="15"/>
    <row r="493" ht="15"/>
    <row r="495" ht="15"/>
    <row r="496" ht="15"/>
    <row r="497" ht="15"/>
    <row r="500" ht="15"/>
    <row r="501" ht="15"/>
    <row r="502" ht="15"/>
    <row r="503"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5" ht="15"/>
    <row r="816" ht="15"/>
    <row r="817" ht="15"/>
    <row r="818" ht="15"/>
    <row r="819" ht="15"/>
    <row r="820" ht="15"/>
    <row r="824" ht="15"/>
    <row r="825" ht="15"/>
    <row r="835" ht="15"/>
    <row r="840" ht="15"/>
    <row r="851" ht="15"/>
    <row r="852" ht="15"/>
    <row r="859" ht="15"/>
    <row r="860" ht="15"/>
    <row r="864" ht="15"/>
    <row r="865" ht="15"/>
    <row r="866" ht="15"/>
    <row r="873" ht="15"/>
    <row r="874" ht="15"/>
    <row r="875" ht="15"/>
    <row r="876" ht="15"/>
    <row r="878" ht="15"/>
    <row r="879" ht="15"/>
    <row r="880" ht="15"/>
    <row r="883" ht="15"/>
    <row r="884" ht="15"/>
    <row r="885" ht="15"/>
    <row r="886" ht="15"/>
    <row r="888" ht="15"/>
    <row r="889" ht="15"/>
    <row r="890" ht="15"/>
    <row r="891" ht="15"/>
    <row r="892" ht="15"/>
    <row r="893" ht="15"/>
    <row r="895" ht="15"/>
    <row r="896" ht="15"/>
    <row r="898" ht="15"/>
    <row r="899" ht="15"/>
    <row r="901" ht="15"/>
    <row r="902" ht="15"/>
    <row r="903" ht="15"/>
    <row r="905" ht="15"/>
    <row r="906" ht="15"/>
    <row r="907" ht="15"/>
    <row r="908" ht="15"/>
    <row r="909" ht="15"/>
    <row r="913" ht="15"/>
    <row r="914" ht="15"/>
    <row r="915" ht="15"/>
    <row r="916" ht="15"/>
    <row r="919" ht="15"/>
    <row r="920" ht="15"/>
    <row r="923" ht="15"/>
    <row r="964" ht="15"/>
    <row r="965" ht="15"/>
    <row r="968" ht="15"/>
    <row r="969" ht="15"/>
    <row r="976" ht="15"/>
    <row r="977" ht="15"/>
    <row r="980" ht="15"/>
    <row r="982" ht="15"/>
    <row r="984" ht="15"/>
    <row r="985" ht="15"/>
    <row r="986" ht="15"/>
    <row r="989" ht="15"/>
    <row r="990" ht="15"/>
    <row r="992" ht="15"/>
    <row r="995" ht="15"/>
    <row r="996" ht="15"/>
    <row r="998" ht="15"/>
    <row r="999" ht="15"/>
    <row r="1000" ht="15"/>
    <row r="1001" ht="15"/>
    <row r="1002" ht="15"/>
    <row r="1005" ht="15"/>
    <row r="1006" ht="15"/>
    <row r="1007" ht="15"/>
    <row r="1008" ht="15"/>
    <row r="1009" ht="15"/>
    <row r="1010" ht="15"/>
    <row r="1012" ht="15"/>
    <row r="1014" ht="15"/>
    <row r="1016" ht="15"/>
    <row r="1017" ht="15"/>
    <row r="1018" ht="15"/>
    <row r="1020" ht="15"/>
    <row r="1021" ht="15"/>
    <row r="1022" ht="15"/>
    <row r="1023" ht="15"/>
    <row r="1024" ht="15"/>
    <row r="1025" ht="15"/>
    <row r="1026" ht="15"/>
    <row r="1028" ht="15"/>
    <row r="1029" ht="15"/>
    <row r="1030" ht="15"/>
    <row r="1035" ht="15"/>
    <row r="1036" ht="15"/>
    <row r="1040" ht="15"/>
    <row r="1041" ht="15"/>
    <row r="1042" ht="15"/>
    <row r="1045" ht="15"/>
    <row r="1047" ht="15"/>
    <row r="1051" ht="15"/>
    <row r="1055" ht="15"/>
    <row r="1061" ht="15"/>
    <row r="1062" ht="15"/>
    <row r="1064" ht="15"/>
    <row r="1065" ht="15"/>
    <row r="1067" ht="15"/>
    <row r="1070" ht="15"/>
    <row r="1071" ht="15"/>
    <row r="1073" ht="15"/>
    <row r="1075" ht="15"/>
    <row r="1077" ht="15"/>
    <row r="1079" ht="15"/>
    <row r="1080" ht="15"/>
    <row r="1081" ht="15"/>
    <row r="1083" ht="15"/>
    <row r="1084" ht="15"/>
    <row r="1085" ht="15"/>
    <row r="1086" ht="15"/>
    <row r="1089" ht="15"/>
    <row r="1263" ht="15"/>
    <row r="1264" ht="15"/>
    <row r="1274" ht="15"/>
    <row r="1275" ht="15"/>
    <row r="1276" ht="15"/>
    <row r="1282" ht="15"/>
    <row r="1283" ht="15"/>
    <row r="1284" ht="15"/>
    <row r="1285" ht="15"/>
    <row r="1287" ht="15"/>
    <row r="1290" ht="15"/>
    <row r="1291" ht="15"/>
    <row r="1292" ht="15"/>
    <row r="1293" ht="15"/>
    <row r="1295" ht="15"/>
    <row r="1296" ht="15"/>
    <row r="1298" ht="15"/>
    <row r="1299" ht="15"/>
    <row r="1300" ht="15"/>
    <row r="1301" ht="15"/>
    <row r="1303" ht="15"/>
    <row r="1304" ht="15"/>
    <row r="1305" ht="15"/>
    <row r="1308" ht="15"/>
    <row r="1309" ht="15"/>
    <row r="1312" ht="15"/>
    <row r="1313" ht="15"/>
    <row r="1314" ht="15"/>
    <row r="1315" ht="15"/>
    <row r="1316" ht="15"/>
    <row r="1317" ht="15"/>
    <row r="1318" ht="15"/>
    <row r="1319" ht="15"/>
    <row r="1321" ht="15"/>
    <row r="1323" ht="15"/>
    <row r="1324" ht="15"/>
    <row r="1325" ht="15"/>
    <row r="1328" ht="15"/>
    <row r="1338" ht="15"/>
    <row r="1341" ht="15"/>
    <row r="1342" ht="15"/>
    <row r="1346" ht="15"/>
    <row r="1350" ht="15"/>
    <row r="1353" ht="15"/>
    <row r="1355" ht="15"/>
    <row r="1356" ht="15"/>
    <row r="1359" ht="15"/>
    <row r="1361" ht="15"/>
    <row r="1364" ht="15"/>
    <row r="1365" ht="15"/>
    <row r="1366" ht="15"/>
    <row r="1368" ht="15"/>
    <row r="1370" ht="15"/>
    <row r="1371" ht="15"/>
    <row r="1372" ht="15"/>
    <row r="1376" ht="15"/>
    <row r="1377" ht="15"/>
    <row r="1378" ht="15"/>
    <row r="1380" ht="15"/>
    <row r="1381" ht="15"/>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5"/>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39062</v>
      </c>
      <c r="B2" s="120" t="s">
        <v>5398</v>
      </c>
      <c r="C2" s="137">
        <v>1</v>
      </c>
      <c r="D2" s="120" t="s">
        <v>34463</v>
      </c>
      <c r="E2" s="137" t="s">
        <v>39063</v>
      </c>
      <c r="F2" s="138">
        <v>45926.772847222222</v>
      </c>
      <c r="G2" s="89">
        <f ca="1">IFERROR(NOW()-F2,"-")</f>
        <v>9.7399679398149601</v>
      </c>
      <c r="H2" s="139">
        <v>45927.449074074102</v>
      </c>
      <c r="I2" s="120" t="str">
        <f>IFERROR(VLOOKUP(D2,DB!A:F,6,0),"")</f>
        <v>SCECO</v>
      </c>
      <c r="J2" s="120" t="str">
        <f>IFERROR(VLOOKUP(D2,DB!A:G,7,0),"")</f>
        <v>Weak</v>
      </c>
      <c r="K2" s="137" t="s">
        <v>39064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45936.512815162037</v>
      </c>
      <c r="H3" s="139">
        <v>45927.987534722219</v>
      </c>
      <c r="I3" s="120" t="str">
        <f>IFERROR(VLOOKUP(D3,DB!A:F,6,0),"")</f>
        <v>SCECO</v>
      </c>
      <c r="J3" s="120" t="str">
        <f>IFERROR(VLOOKUP(D3,DB!A:G,7,0),"")</f>
        <v>Vandalized</v>
      </c>
      <c r="K3" s="137" t="s">
        <v>39065</v>
      </c>
      <c r="L3" s="126" t="str">
        <f>IFERROR(VLOOKUP(D3,DB!A:I,9,0),"")</f>
        <v>Latis</v>
      </c>
    </row>
    <row r="4" spans="1:16383" ht="31.5" customHeight="1">
      <c r="A4" s="137" t="s">
        <v>39066</v>
      </c>
      <c r="B4" s="120" t="s">
        <v>5398</v>
      </c>
      <c r="C4" s="137">
        <v>1</v>
      </c>
      <c r="D4" s="120" t="s">
        <v>32861</v>
      </c>
      <c r="E4" s="137" t="s">
        <v>39063</v>
      </c>
      <c r="F4" s="138">
        <v>45933.880972222221</v>
      </c>
      <c r="G4" s="89">
        <f ca="1">IFERROR(NOW()-F4,"-")</f>
        <v>2.6318429398161243</v>
      </c>
      <c r="H4" s="139">
        <v>45929.455266203702</v>
      </c>
      <c r="I4" s="120" t="str">
        <f>IFERROR(VLOOKUP(D4,DB!A:F,6,0),"")</f>
        <v>SCECO</v>
      </c>
      <c r="J4" s="120" t="str">
        <f>IFERROR(VLOOKUP(D4,DB!A:G,7,0),"")</f>
        <v>In progress</v>
      </c>
      <c r="K4" s="137" t="s">
        <v>39064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39067</v>
      </c>
      <c r="B5" s="120" t="s">
        <v>5398</v>
      </c>
      <c r="C5" s="137">
        <v>1</v>
      </c>
      <c r="D5" s="120" t="s">
        <v>33408</v>
      </c>
      <c r="E5" s="137" t="s">
        <v>38964</v>
      </c>
      <c r="F5" s="138">
        <v>45934.942245370374</v>
      </c>
      <c r="G5" s="89">
        <f ca="1">IFERROR(NOW()-F5,"-")</f>
        <v>1.5705697916637291</v>
      </c>
      <c r="H5" s="139">
        <v>45934.470231481479</v>
      </c>
      <c r="I5" s="120" t="str">
        <f>IFERROR(VLOOKUP(D5,DB!A:F,6,0),"")</f>
        <v>SCECO</v>
      </c>
      <c r="J5" s="120" t="str">
        <f>IFERROR(VLOOKUP(D5,DB!A:G,7,0),"")</f>
        <v>Dead</v>
      </c>
      <c r="K5" s="137" t="s">
        <v>39064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45936.512815393522</v>
      </c>
      <c r="H6" s="124">
        <v>45936.427731481483</v>
      </c>
      <c r="I6" s="120" t="str">
        <f>IFERROR(VLOOKUP(D6,DB!A:F,6,0),"")</f>
        <v>SCECO</v>
      </c>
      <c r="J6" s="119" t="str">
        <f>IFERROR(VLOOKUP(D6,DB!A:G,7,0),"")</f>
        <v xml:space="preserve">Weak </v>
      </c>
      <c r="K6" s="125" t="s">
        <v>39068</v>
      </c>
      <c r="L6" s="126" t="str">
        <f>IFERROR(VLOOKUP(D6,DB!A:I,9,0),"")</f>
        <v>Latis</v>
      </c>
    </row>
    <row r="7" spans="1:16383" ht="31.5" customHeight="1">
      <c r="A7" s="121" t="s">
        <v>39069</v>
      </c>
      <c r="B7" s="120" t="str">
        <f>IFERROR(VLOOKUP(D7,DB!A:K,11,0),"")</f>
        <v>R6</v>
      </c>
      <c r="C7" s="122">
        <v>1</v>
      </c>
      <c r="D7" s="120" t="s">
        <v>37492</v>
      </c>
      <c r="E7" s="123" t="s">
        <v>38964</v>
      </c>
      <c r="F7" s="124">
        <v>45936.475243055553</v>
      </c>
      <c r="G7" s="89">
        <f ca="1">IFERROR(NOW()-F7,"-")</f>
        <v>3.7572453707980458E-2</v>
      </c>
      <c r="H7" s="124">
        <v>45936.469317129631</v>
      </c>
      <c r="I7" s="120" t="str">
        <f>IFERROR(VLOOKUP(D7,DB!A:F,6,0),"")</f>
        <v>SCECO</v>
      </c>
      <c r="J7" s="119" t="str">
        <f>IFERROR(VLOOKUP(D7,DB!A:G,7,0),"")</f>
        <v>Dead</v>
      </c>
      <c r="K7" s="125" t="s">
        <v>39070</v>
      </c>
      <c r="L7" s="126" t="str">
        <f>IFERROR(VLOOKUP(D7,DB!A:I,9,0),"")</f>
        <v>Latis</v>
      </c>
    </row>
    <row r="8" spans="1:16383" ht="31.5" customHeight="1">
      <c r="A8" s="121"/>
      <c r="B8" s="120" t="str">
        <f>IFERROR(VLOOKUP(D8,DB!A:K,11,0),"")</f>
        <v/>
      </c>
      <c r="C8" s="122"/>
      <c r="D8" s="140"/>
      <c r="E8" s="123"/>
      <c r="F8" s="124"/>
      <c r="G8" s="89">
        <f ca="1">IFERROR(NOW()-F8,"-")</f>
        <v>45936.512815509261</v>
      </c>
      <c r="H8" s="124"/>
      <c r="I8" s="120" t="str">
        <f>IFERROR(VLOOKUP(D8,DB!A:F,6,0),"")</f>
        <v/>
      </c>
      <c r="J8" s="119" t="str">
        <f>IFERROR(VLOOKUP(D8,DB!A:G,7,0),"")</f>
        <v/>
      </c>
      <c r="K8" s="125"/>
      <c r="L8" s="126" t="str">
        <f>IFERROR(VLOOKUP(D8,DB!A:I,9,0),"")</f>
        <v/>
      </c>
    </row>
    <row r="9" spans="1:16383" ht="31.5" customHeight="1">
      <c r="A9" s="121"/>
      <c r="B9" s="120" t="str">
        <f>IFERROR(VLOOKUP(D9,DB!A:K,11,0),"")</f>
        <v/>
      </c>
      <c r="C9" s="122"/>
      <c r="D9"/>
      <c r="E9" s="123"/>
      <c r="F9" s="124"/>
      <c r="G9" s="89">
        <f ca="1">IFERROR(NOW()-F9,"-")</f>
        <v>45936.512815509261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45936.512815509261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45936.512815509261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45936.512815509261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45936.512815509261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45936.512815509261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45936.512815509261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45936.512815509261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45936.512815509261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45936.512815509261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45936.512815509261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45936.512815509261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45936.512815509261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45936.512815509261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45936.512815509261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45936.512815509261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45936.512815509261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45936.512815509261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45936.512815509261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45936.512815509261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45936.512815509261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45936.512815509261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45936.512815509261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45936.512815509261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45936.512815509261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45936.512815509261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45936.512815509261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45936.512815509261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45936.512815509261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45936.512815509261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45936.512815509261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45936.512815509261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45936.512815509261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45936.512815509261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45936.512815509261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45936.512815509261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45936.512815509261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45936.512815509261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45936.512815509261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45936.512815509261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45936.512815509261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45936.512815509261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45936.512815509261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45936.512815509261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45936.512815509261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45936.512815509261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45936.512815509261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45936.512815509261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45936.512815509261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45936.512815509261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45936.512815509261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45936.512815509261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45936.512815509261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45936.512815509261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45936.512815509261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45936.512815509261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45936.512815509261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45936.512815509261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45936.512815509261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45936.512815509261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45936.512815509261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45936.512815509261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45936.512815509261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45936.512815509261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45936.512815509261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45936.512815509261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45936.512815509261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45936.512815509261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45936.512815509261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45936.512815509261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45936.512815509261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45936.512815509261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45936.512815509261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45936.512815509261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45936.512815509261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45936.512815509261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45936.512815509261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45936.512815509261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45936.512815509261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45936.512815509261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45936.512815509261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45936.512815509261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45936.512815509261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45936.512815509261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45936.512815509261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45936.512815509261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45936.512815509261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45936.512815509261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45936.512815509261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45936.512815509261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45936.512815509261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45936.512815509261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45936.512815509261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45936.512815509261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45936.512815509261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45936.512815509261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45936.512815509261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45936.512815509261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45936.512815509261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45936.512815509261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45936.512815509261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45936.512815509261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45936.512815509261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45936.512815509261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45936.512815509261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45936.512815509261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45936.512815509261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45936.512815509261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45936.512815509261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45936.512815509261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45936.512815509261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45936.512815509261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45936.512815509261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45936.512815509261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45936.512815509261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45936.512815509261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45936.512815509261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45936.512815509261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45936.512815509261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45936.512815509261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45936.512815509261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45936.512815509261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45936.512815509261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45936.512815509261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45936.512815509261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45936.512815509261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45936.512815509261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45936.512815509261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45936.512815509261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45936.512815509261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45936.512815509261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45936.512815509261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45936.512815509261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45936.512815509261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45936.512815509261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45936.512815509261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45936.512815509261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45936.512815509261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45936.512815509261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45936.512815509261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45936.512815509261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45936.512815509261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45936.512815509261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45936.512815509261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45936.512815509261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45936.512815509261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45936.512815509261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45936.512815509261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45936.512815509261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45936.512815509261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45936.512815509261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45936.512815509261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45936.512815509261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45936.512815509261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45936.512815509261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45936.512815509261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45936.512815509261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45936.512815509261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45936.512815509261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45936.512815509261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45936.512815509261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45936.512815509261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45936.512815509261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45936.512815509261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45936.512815509261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45936.512815509261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45936.512815509261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45936.512815509261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45936.512815509261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45936.512815509261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45936.512815509261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45936.512815509261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45936.512815509261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45936.512815509261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45936.512815509261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45936.512815509261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45936.512815509261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45936.512815509261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45936.512815509261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45936.512815509261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45936.512815509261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45936.512815509261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45936.512815509261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45936.512815509261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45936.512815509261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45936.512815509261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45936.512815509261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45936.512815509261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45936.512815509261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45936.512815509261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45936.512815509261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45936.512815509261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45936.512815509261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45936.512815509261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45936.512815509261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45936.512815509261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45936.512815509261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45936.512815509261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45936.512815509261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45936.512815509261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45936.512815509261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45936.512815509261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45936.512815509261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45936.512815509261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45936.512815509261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45936.512815509261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45936.512815509261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45936.512815509261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45936.512815509261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45936.512815509261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45936.512815509261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45936.512815509261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45936.512815509261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45936.512815509261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45936.512815509261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45936.512815509261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45936.512815509261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45936.512815509261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45936.512815509261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45936.512815509261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45936.512815509261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45936.512815509261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45936.512815509261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45936.512815509261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45936.512815509261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45936.512815509261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45936.512815509261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45936.512815509261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45936.512815509261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45936.512815509261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45936.512815509261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45936.512815509261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45936.512815509261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45936.512815509261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45936.512815509261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45936.512815509261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45936.512815509261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45936.512815509261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45936.512815509261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45936.512815509261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45936.512815509261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45936.512815509261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45936.512815509261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45936.512815509261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45936.512815509261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45936.512815509261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45936.512815509261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45936.512815509261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45936.512815509261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45936.512815509261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45936.512815509261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45936.512815509261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45936.512815509261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45936.512815509261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45936.512815509261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45936.512815509261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45936.512815509261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45936.512815509261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45936.512815509261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45936.512815509261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45936.512815509261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45936.512815509261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45936.512815509261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45936.512815509261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45936.512815509261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45936.512815509261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45936.512815509261</v>
      </c>
      <c r="H275" s="124"/>
      <c r="I275" s="120" t="str">
        <f>IFERROR(VLOOKUP(D275,DB!A:F,6,0),"")</f>
        <v/>
      </c>
      <c r="J275" s="119" t="str">
        <f>IFERROR(VLOOKUP(D275,DB!A:G,7,0),"")</f>
        <v/>
      </c>
      <c r="K275" s="125"/>
      <c r="L275" s="126" t="str">
        <f>IFERROR(VLOOKUP(D275,DB!A:I,9,0),"")</f>
        <v/>
      </c>
    </row>
  </sheetData>
  <dataValidations count="2">
    <dataValidation allowBlank="1" showInputMessage="1" showErrorMessage="1" sqref="E1" xr:uid="{380493DB-286A-4683-AF55-C78F04945A49}"/>
    <dataValidation type="list" allowBlank="1" showInputMessage="1" showErrorMessage="1" sqref="E3 E5:E2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2025-10-06T09:18:47Z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